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15480" windowHeight="10665" activeTab="0"/>
  </bookViews>
  <sheets>
    <sheet name="Impressum" sheetId="1" r:id="rId1"/>
    <sheet name="Ortsteile" sheetId="2" r:id="rId2"/>
    <sheet name="Stadtteile Rang" sheetId="3" r:id="rId3"/>
    <sheet name="Stadtteile Indikator" sheetId="4" r:id="rId4"/>
    <sheet name="Mitte (11)" sheetId="5" r:id="rId5"/>
    <sheet name="Neustadt (21)" sheetId="6" r:id="rId6"/>
    <sheet name="Obervieland (23)" sheetId="7" r:id="rId7"/>
    <sheet name="Huchting (24)" sheetId="8" r:id="rId8"/>
    <sheet name="Woltmershausen (25)" sheetId="9" r:id="rId9"/>
    <sheet name="Östliche Vorstadt (31)" sheetId="10" r:id="rId10"/>
    <sheet name="Schwachhausen (32)" sheetId="11" r:id="rId11"/>
    <sheet name="Vahr (33)" sheetId="12" r:id="rId12"/>
    <sheet name="Horn-Lehe (34)" sheetId="13" r:id="rId13"/>
    <sheet name="Borgfeld (35)" sheetId="14" r:id="rId14"/>
    <sheet name="Oberneuland (36)" sheetId="15" r:id="rId15"/>
    <sheet name="Osterholz (37)" sheetId="16" r:id="rId16"/>
    <sheet name="Hemelingen (38)" sheetId="17" r:id="rId17"/>
    <sheet name="Findorff (42)" sheetId="18" r:id="rId18"/>
    <sheet name="Walle (43)" sheetId="19" r:id="rId19"/>
    <sheet name="Gröpelingen (44)" sheetId="20" r:id="rId20"/>
    <sheet name="Burglesum (51)" sheetId="21" r:id="rId21"/>
    <sheet name="Vegesack (52)" sheetId="22" r:id="rId22"/>
    <sheet name="Blumenthal (53)" sheetId="23" r:id="rId23"/>
    <sheet name="Sozialindikatoren" sheetId="24" r:id="rId24"/>
  </sheets>
  <definedNames>
    <definedName name="_xlnm.Print_Area" localSheetId="0">'Impressum'!$B$1:$K$38</definedName>
    <definedName name="_xlnm.Print_Area" localSheetId="1">'Ortsteile'!$A$1:$N$47</definedName>
    <definedName name="_xlnm.Print_Area" localSheetId="23">'Sozialindikatoren'!$A$1:$V$134</definedName>
    <definedName name="_xlnm.Print_Area" localSheetId="2">'Stadtteile Rang'!$A$1:$W$50</definedName>
  </definedNames>
  <calcPr fullCalcOnLoad="1"/>
</workbook>
</file>

<file path=xl/sharedStrings.xml><?xml version="1.0" encoding="utf-8"?>
<sst xmlns="http://schemas.openxmlformats.org/spreadsheetml/2006/main" count="240" uniqueCount="156">
  <si>
    <t>Ortsteil</t>
  </si>
  <si>
    <t>Gröpelingen</t>
  </si>
  <si>
    <t>Jahr</t>
  </si>
  <si>
    <t>Rang (linker Teil der Grafik)</t>
  </si>
  <si>
    <t>Absoluter Index (rechter Teil der Grafik)</t>
  </si>
  <si>
    <t>Osterholz</t>
  </si>
  <si>
    <t>Findorff</t>
  </si>
  <si>
    <t>Walle</t>
  </si>
  <si>
    <t>Vegesack</t>
  </si>
  <si>
    <t>Blumenthal</t>
  </si>
  <si>
    <t>Hemelingen</t>
  </si>
  <si>
    <t>Neustadt</t>
  </si>
  <si>
    <t>Woltmershausen</t>
  </si>
  <si>
    <t>Schwachhausen</t>
  </si>
  <si>
    <t>Oberneuland</t>
  </si>
  <si>
    <t>Borgfeld</t>
  </si>
  <si>
    <t>Huchting</t>
  </si>
  <si>
    <t>Vahr</t>
  </si>
  <si>
    <t>Horn-Lehe</t>
  </si>
  <si>
    <t xml:space="preserve">der </t>
  </si>
  <si>
    <t>Freien und Hansestadt Bremen</t>
  </si>
  <si>
    <t>erstellt.</t>
  </si>
  <si>
    <t>Für die grafische Umsetzung des Orts- und Stadtteilvergleichs ist</t>
  </si>
  <si>
    <t>Rolf Wroblewski</t>
  </si>
  <si>
    <t>Basdahler Str. 4A</t>
  </si>
  <si>
    <t>28239 Bremen</t>
  </si>
  <si>
    <t>Die Grafiken sind alle einheitlich formatiert (bis auf die Stadtteilübersicht), um den Vergleich zu vereinfachen.</t>
  </si>
  <si>
    <t>Mitte</t>
  </si>
  <si>
    <t>Obervieland</t>
  </si>
  <si>
    <t>Ösliche Vorstadt</t>
  </si>
  <si>
    <t>Burglesum</t>
  </si>
  <si>
    <t>Häfen</t>
  </si>
  <si>
    <t>Seehausen</t>
  </si>
  <si>
    <t>Strom</t>
  </si>
  <si>
    <t>Blockland</t>
  </si>
  <si>
    <t>keine Daten</t>
  </si>
  <si>
    <t>Die Stadtteilübersicht ist leider sehr unübersichtlich - bei 19 Kurven auch nicht verwunderlich -, es muss jede/r selber wissen, ob sie/er das für hilfreich hält!</t>
  </si>
  <si>
    <t>Die Werte für die Stadtteile habe ich durch Mittelwertbildung über die Ortsteile ermittelt und geben daher nur eine Tendenz wieder!</t>
  </si>
  <si>
    <t>Abweichung vom Mittelwert Null</t>
  </si>
  <si>
    <t>verantwortlich. Bei Fehlern bitte ich um Nachricht!</t>
  </si>
  <si>
    <t>Diese Tabelle darf beliebig weitergegeben werden, wenn diese Seite und das Startmakro nicht entfernt werden!</t>
  </si>
  <si>
    <t>Diese Auswertung wurde auf der Basis der offiziellen Sozialindikatoren</t>
  </si>
  <si>
    <t>OT Altstadt</t>
  </si>
  <si>
    <t>OT Bahnhofsvorstadt</t>
  </si>
  <si>
    <t>OT Ostertor</t>
  </si>
  <si>
    <t>OT Handelshäfen</t>
  </si>
  <si>
    <t>OT Industriehäfen</t>
  </si>
  <si>
    <t>OT Überseehafen BHV</t>
  </si>
  <si>
    <t>OT Neustädter Häfen</t>
  </si>
  <si>
    <t>OT Hohentorshafen</t>
  </si>
  <si>
    <t>OT Alte Neustadt</t>
  </si>
  <si>
    <t>OT Hohentor</t>
  </si>
  <si>
    <t>OT Neustadt</t>
  </si>
  <si>
    <t>OT Südervorstadt</t>
  </si>
  <si>
    <t>OT Gartenstadt Süd</t>
  </si>
  <si>
    <t>OT Buntentor</t>
  </si>
  <si>
    <t>OT Neuenland</t>
  </si>
  <si>
    <t>OT Huckelriede</t>
  </si>
  <si>
    <t>OT Habenhausen</t>
  </si>
  <si>
    <t>OT Arsten</t>
  </si>
  <si>
    <t>OT Kattenturm</t>
  </si>
  <si>
    <t>OT Kattenesch</t>
  </si>
  <si>
    <t>OT Mittelshuchting</t>
  </si>
  <si>
    <t>OT Sodenmatt</t>
  </si>
  <si>
    <t>OT Kichhuchting</t>
  </si>
  <si>
    <t>OT Grolland</t>
  </si>
  <si>
    <t>OT Woltmershausen</t>
  </si>
  <si>
    <t>OT Rablinghausen</t>
  </si>
  <si>
    <t>OT Seehausen</t>
  </si>
  <si>
    <t>OT Strom</t>
  </si>
  <si>
    <t>OT Steintor</t>
  </si>
  <si>
    <t>OT Fesenfeld</t>
  </si>
  <si>
    <t>OT Peterswerder</t>
  </si>
  <si>
    <t>OT Hulsberg</t>
  </si>
  <si>
    <t>OT Neu-Schwachhausen</t>
  </si>
  <si>
    <t>OT Bürgerpark</t>
  </si>
  <si>
    <t>OT Bürgerweide-Barkhof</t>
  </si>
  <si>
    <t>OT Riensberg</t>
  </si>
  <si>
    <t>OT Radio Bremen</t>
  </si>
  <si>
    <t>OT Schwachhausen</t>
  </si>
  <si>
    <t>OT Gete</t>
  </si>
  <si>
    <t>OT Gartenstadt Vahr</t>
  </si>
  <si>
    <t>OT Neue Vahr Nord</t>
  </si>
  <si>
    <t>OT Neue Vahr Südwest</t>
  </si>
  <si>
    <t>OT Neue Vahr Südost</t>
  </si>
  <si>
    <t>OT Horn</t>
  </si>
  <si>
    <t>OT Lehe</t>
  </si>
  <si>
    <t>OT Lehester Deich</t>
  </si>
  <si>
    <t>OT Borgfeld</t>
  </si>
  <si>
    <t>OT Oberneuland</t>
  </si>
  <si>
    <t>OT Ellener Feld</t>
  </si>
  <si>
    <t>OT Ell.-Schevemoor</t>
  </si>
  <si>
    <t>OT Tenever</t>
  </si>
  <si>
    <t>OT Osterholz</t>
  </si>
  <si>
    <t>OT Blockdieck</t>
  </si>
  <si>
    <t>OT Sebaldsbrück</t>
  </si>
  <si>
    <t>OT Hastedt</t>
  </si>
  <si>
    <t>OT Hemelingen</t>
  </si>
  <si>
    <t>OT Ahrbergen</t>
  </si>
  <si>
    <t>OT Mahndorf</t>
  </si>
  <si>
    <t>OT Blockland</t>
  </si>
  <si>
    <t>OT Regensburger Str.</t>
  </si>
  <si>
    <t>OT Findorff-Bürgerweide</t>
  </si>
  <si>
    <t>OT Weidedamm</t>
  </si>
  <si>
    <t>OT In den Hufen</t>
  </si>
  <si>
    <t>OT Utbremen</t>
  </si>
  <si>
    <t>OT Steffensweg</t>
  </si>
  <si>
    <t>OT Westend</t>
  </si>
  <si>
    <t>OT Walle</t>
  </si>
  <si>
    <t>OT Osterfeuerberg</t>
  </si>
  <si>
    <t>OT Hohweg</t>
  </si>
  <si>
    <t>OT Lindenhof</t>
  </si>
  <si>
    <t>OT Gröpelingen</t>
  </si>
  <si>
    <t>OT Ohlenhof</t>
  </si>
  <si>
    <t>OT In den Wischen</t>
  </si>
  <si>
    <t>OT Oslebshausen</t>
  </si>
  <si>
    <t>OT Burg-Grambke</t>
  </si>
  <si>
    <t>OT Burgdamm</t>
  </si>
  <si>
    <t>OT Lesum</t>
  </si>
  <si>
    <t>OT St. Magnus</t>
  </si>
  <si>
    <t>OT Vegesack</t>
  </si>
  <si>
    <t>OT Grohn</t>
  </si>
  <si>
    <t>OT Schönebeck</t>
  </si>
  <si>
    <t>OT Aumund-Hammersbeck</t>
  </si>
  <si>
    <t>OT Fähr-Lobbendorf</t>
  </si>
  <si>
    <t>OT Blumenthal</t>
  </si>
  <si>
    <t>OT Rönnebeck</t>
  </si>
  <si>
    <t>OT Lüssum-Bockhorn</t>
  </si>
  <si>
    <t>OT Farge</t>
  </si>
  <si>
    <t>OT Rekum</t>
  </si>
  <si>
    <t>Rolf.Wroblewski@Helgolander.de</t>
  </si>
  <si>
    <t>Rang (gemittelt über die Ortsteile)</t>
  </si>
  <si>
    <t>Absoluter Index (gemittelt über die Ortsteile)</t>
  </si>
  <si>
    <t>Stadtteil Mitte</t>
  </si>
  <si>
    <t>Stadtteil Neustadt</t>
  </si>
  <si>
    <t>Stadtteil Obervieland</t>
  </si>
  <si>
    <t>Stadtteil Blumenthal</t>
  </si>
  <si>
    <t>Stadtteil Vegesack</t>
  </si>
  <si>
    <t>Stadtteil Burglesum</t>
  </si>
  <si>
    <t>Stadtteil Gröpelingen</t>
  </si>
  <si>
    <t>Stadtteil Walle</t>
  </si>
  <si>
    <t>Stadtteil Findorff</t>
  </si>
  <si>
    <t>Stadtteil Hemelingen</t>
  </si>
  <si>
    <t>Stadtteil Osterholz</t>
  </si>
  <si>
    <t>Stadtteil Oberneuland</t>
  </si>
  <si>
    <t>Stadtteil Borgfeld</t>
  </si>
  <si>
    <t>Stadtteil Horn-Lehe</t>
  </si>
  <si>
    <t>Stadtteil Vahr</t>
  </si>
  <si>
    <t>Stadtteil Schwachhausen</t>
  </si>
  <si>
    <t>Stadtteil Östliche Vorstadt</t>
  </si>
  <si>
    <t>Stadtteil Woltmershausen</t>
  </si>
  <si>
    <t>Stadtteil Huchting</t>
  </si>
  <si>
    <t>Bremen, den 22. März 2007</t>
  </si>
  <si>
    <t>04 21 - 6 84 67 04</t>
  </si>
  <si>
    <t>Die Darstellung ist für eine Bildschschirmauflösung von 1280 x 1024 Punkten (17"/19" Flachbildschirm) optimiert.</t>
  </si>
  <si>
    <t>Änderungen seit der letzten Aktualisierung: Behebung zweier Fehler; Aktualisierung auf die Daten 2007, die den Migrationsanteil im Ortsteil berücksichtigen. Der Wert für Tenever durchbricht die Skalierung deutlich nach unten, da dies aber der einzige derartige Wert ist, habe ich auf ein Neuskalierung der Grafiken verzichtet.</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</si>
</sst>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00"/>
  </numFmts>
  <fonts count="21">
    <font>
      <sz val="10"/>
      <name val="Arial"/>
      <family val="0"/>
    </font>
    <font>
      <sz val="8"/>
      <name val="Arial"/>
      <family val="2"/>
    </font>
    <font>
      <sz val="9.75"/>
      <name val="Arial"/>
      <family val="0"/>
    </font>
    <font>
      <sz val="12"/>
      <name val="Arial"/>
      <family val="0"/>
    </font>
    <font>
      <sz val="8.25"/>
      <name val="Arial"/>
      <family val="2"/>
    </font>
    <font>
      <sz val="10.25"/>
      <name val="Arial"/>
      <family val="0"/>
    </font>
    <font>
      <b/>
      <sz val="10"/>
      <name val="Arial"/>
      <family val="2"/>
    </font>
    <font>
      <b/>
      <sz val="10"/>
      <color indexed="10"/>
      <name val="Arial"/>
      <family val="2"/>
    </font>
    <font>
      <sz val="22.25"/>
      <name val="Arial"/>
      <family val="0"/>
    </font>
    <font>
      <sz val="10"/>
      <color indexed="9"/>
      <name val="Arial"/>
      <family val="2"/>
    </font>
    <font>
      <u val="single"/>
      <sz val="10"/>
      <color indexed="12"/>
      <name val="Arial"/>
      <family val="0"/>
    </font>
    <font>
      <sz val="9.5"/>
      <name val="Arial"/>
      <family val="2"/>
    </font>
    <font>
      <u val="single"/>
      <sz val="10"/>
      <color indexed="36"/>
      <name val="Arial"/>
      <family val="0"/>
    </font>
    <font>
      <sz val="14"/>
      <name val="Arial"/>
      <family val="2"/>
    </font>
    <font>
      <b/>
      <sz val="12"/>
      <name val="Arial"/>
      <family val="2"/>
    </font>
    <font>
      <b/>
      <u val="single"/>
      <sz val="12"/>
      <color indexed="12"/>
      <name val="Arial"/>
      <family val="2"/>
    </font>
    <font>
      <b/>
      <sz val="14"/>
      <name val="Arial"/>
      <family val="2"/>
    </font>
    <font>
      <b/>
      <sz val="12"/>
      <color indexed="57"/>
      <name val="Arial"/>
      <family val="2"/>
    </font>
    <font>
      <sz val="6"/>
      <name val="Arial"/>
      <family val="2"/>
    </font>
    <font>
      <sz val="12"/>
      <color indexed="10"/>
      <name val="Arial"/>
      <family val="2"/>
    </font>
    <font>
      <b/>
      <sz val="12"/>
      <color indexed="10"/>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diagonalDown="1">
      <left>
        <color indexed="63"/>
      </left>
      <right>
        <color indexed="63"/>
      </right>
      <top>
        <color indexed="63"/>
      </top>
      <bottom>
        <color indexed="63"/>
      </bottom>
      <diagonal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172" fontId="0" fillId="0" borderId="0" xfId="0" applyNumberFormat="1" applyAlignment="1">
      <alignment/>
    </xf>
    <xf numFmtId="0" fontId="0" fillId="0" borderId="0" xfId="0" applyAlignment="1">
      <alignment horizontal="right"/>
    </xf>
    <xf numFmtId="0" fontId="6" fillId="0" borderId="0" xfId="0" applyFont="1" applyAlignment="1">
      <alignment/>
    </xf>
    <xf numFmtId="1" fontId="0" fillId="0" borderId="0" xfId="0" applyNumberFormat="1" applyAlignment="1">
      <alignment/>
    </xf>
    <xf numFmtId="1" fontId="7" fillId="0" borderId="1" xfId="0" applyNumberFormat="1" applyFont="1" applyBorder="1" applyAlignment="1">
      <alignment horizontal="right"/>
    </xf>
    <xf numFmtId="172" fontId="6" fillId="0" borderId="2" xfId="0" applyNumberFormat="1" applyFont="1" applyBorder="1" applyAlignment="1">
      <alignment horizontal="right"/>
    </xf>
    <xf numFmtId="0" fontId="0" fillId="0" borderId="1" xfId="0" applyBorder="1" applyAlignment="1">
      <alignment/>
    </xf>
    <xf numFmtId="172" fontId="0" fillId="0" borderId="2" xfId="0" applyNumberFormat="1" applyBorder="1" applyAlignment="1">
      <alignment/>
    </xf>
    <xf numFmtId="1" fontId="7" fillId="0" borderId="1" xfId="0" applyNumberFormat="1" applyFont="1" applyBorder="1" applyAlignment="1">
      <alignment/>
    </xf>
    <xf numFmtId="172" fontId="6" fillId="0" borderId="2" xfId="0" applyNumberFormat="1" applyFont="1" applyBorder="1" applyAlignment="1">
      <alignment/>
    </xf>
    <xf numFmtId="0" fontId="0" fillId="0" borderId="3" xfId="0" applyBorder="1" applyAlignment="1">
      <alignment/>
    </xf>
    <xf numFmtId="172" fontId="0" fillId="0" borderId="4" xfId="0" applyNumberFormat="1" applyBorder="1" applyAlignment="1">
      <alignment/>
    </xf>
    <xf numFmtId="1" fontId="7" fillId="0" borderId="5" xfId="0" applyNumberFormat="1" applyFont="1" applyBorder="1" applyAlignment="1">
      <alignment horizontal="right"/>
    </xf>
    <xf numFmtId="172" fontId="6" fillId="0" borderId="6" xfId="0" applyNumberFormat="1" applyFont="1" applyBorder="1" applyAlignment="1">
      <alignment horizontal="right"/>
    </xf>
    <xf numFmtId="0" fontId="0" fillId="0" borderId="2" xfId="0" applyBorder="1" applyAlignment="1">
      <alignment/>
    </xf>
    <xf numFmtId="0" fontId="0" fillId="0" borderId="4" xfId="0" applyBorder="1" applyAlignment="1">
      <alignment/>
    </xf>
    <xf numFmtId="0" fontId="0" fillId="0" borderId="0" xfId="0" applyAlignment="1">
      <alignment horizontal="center"/>
    </xf>
    <xf numFmtId="1" fontId="6" fillId="0" borderId="0" xfId="0" applyNumberFormat="1" applyFont="1" applyAlignment="1">
      <alignment/>
    </xf>
    <xf numFmtId="0" fontId="0" fillId="0" borderId="0" xfId="0" applyFont="1" applyAlignment="1">
      <alignment/>
    </xf>
    <xf numFmtId="1" fontId="0" fillId="0" borderId="0" xfId="0" applyNumberFormat="1" applyFont="1" applyAlignment="1">
      <alignment/>
    </xf>
    <xf numFmtId="0" fontId="0" fillId="0" borderId="7" xfId="0" applyBorder="1" applyAlignment="1">
      <alignment horizontal="right"/>
    </xf>
    <xf numFmtId="0" fontId="0" fillId="0" borderId="8" xfId="0" applyBorder="1" applyAlignment="1">
      <alignment/>
    </xf>
    <xf numFmtId="172" fontId="0" fillId="0" borderId="8" xfId="0" applyNumberFormat="1" applyBorder="1" applyAlignment="1">
      <alignment/>
    </xf>
    <xf numFmtId="0" fontId="0" fillId="2" borderId="0" xfId="0" applyFill="1" applyAlignment="1">
      <alignment/>
    </xf>
    <xf numFmtId="0" fontId="0" fillId="2" borderId="8" xfId="0" applyFill="1" applyBorder="1" applyAlignment="1">
      <alignment/>
    </xf>
    <xf numFmtId="172" fontId="0" fillId="2" borderId="8" xfId="0" applyNumberFormat="1" applyFill="1" applyBorder="1" applyAlignment="1">
      <alignment/>
    </xf>
    <xf numFmtId="172" fontId="0" fillId="2" borderId="0" xfId="0" applyNumberFormat="1" applyFill="1" applyAlignment="1">
      <alignment/>
    </xf>
    <xf numFmtId="0" fontId="0" fillId="2" borderId="9" xfId="0" applyFill="1" applyBorder="1" applyAlignment="1">
      <alignment/>
    </xf>
    <xf numFmtId="172" fontId="0" fillId="2" borderId="9" xfId="0" applyNumberFormat="1" applyFill="1" applyBorder="1" applyAlignment="1">
      <alignment/>
    </xf>
    <xf numFmtId="172" fontId="0" fillId="2" borderId="0" xfId="0" applyNumberFormat="1" applyFill="1" applyBorder="1" applyAlignment="1">
      <alignment/>
    </xf>
    <xf numFmtId="172" fontId="9" fillId="0" borderId="0" xfId="0" applyNumberFormat="1" applyFont="1" applyAlignment="1">
      <alignment/>
    </xf>
    <xf numFmtId="0" fontId="9" fillId="0" borderId="0" xfId="0" applyFont="1" applyAlignment="1">
      <alignment/>
    </xf>
    <xf numFmtId="0" fontId="0" fillId="2" borderId="0" xfId="0" applyFill="1" applyBorder="1" applyAlignment="1">
      <alignment/>
    </xf>
    <xf numFmtId="0" fontId="0" fillId="0" borderId="0" xfId="0" applyFill="1" applyBorder="1" applyAlignment="1">
      <alignment/>
    </xf>
    <xf numFmtId="0" fontId="0" fillId="0" borderId="8" xfId="0" applyFill="1" applyBorder="1" applyAlignment="1">
      <alignment/>
    </xf>
    <xf numFmtId="0" fontId="0" fillId="0" borderId="0" xfId="0" applyFill="1" applyAlignment="1">
      <alignment/>
    </xf>
    <xf numFmtId="172" fontId="0" fillId="0" borderId="0" xfId="0" applyNumberFormat="1" applyFill="1" applyBorder="1" applyAlignment="1">
      <alignment/>
    </xf>
    <xf numFmtId="172" fontId="0" fillId="0" borderId="8" xfId="0" applyNumberFormat="1" applyFill="1" applyBorder="1" applyAlignment="1">
      <alignment/>
    </xf>
    <xf numFmtId="172" fontId="0" fillId="0" borderId="0" xfId="0" applyNumberFormat="1" applyFill="1" applyAlignment="1">
      <alignment/>
    </xf>
    <xf numFmtId="0" fontId="13" fillId="0" borderId="0" xfId="0" applyFont="1" applyAlignment="1">
      <alignment/>
    </xf>
    <xf numFmtId="0" fontId="3" fillId="0" borderId="0" xfId="0" applyFont="1" applyAlignment="1">
      <alignment/>
    </xf>
    <xf numFmtId="1" fontId="0" fillId="2" borderId="8" xfId="0" applyNumberFormat="1" applyFill="1" applyBorder="1" applyAlignment="1">
      <alignment/>
    </xf>
    <xf numFmtId="1" fontId="0" fillId="2" borderId="0" xfId="0" applyNumberFormat="1" applyFill="1" applyAlignment="1">
      <alignment/>
    </xf>
    <xf numFmtId="0" fontId="18" fillId="0" borderId="0" xfId="0" applyFont="1" applyAlignment="1">
      <alignment/>
    </xf>
    <xf numFmtId="0" fontId="18" fillId="0" borderId="0" xfId="0" applyFont="1" applyAlignment="1">
      <alignment/>
    </xf>
    <xf numFmtId="0" fontId="3" fillId="0" borderId="0" xfId="0" applyFont="1" applyAlignment="1">
      <alignment horizontal="center"/>
    </xf>
    <xf numFmtId="0" fontId="16" fillId="0" borderId="0" xfId="0" applyFont="1" applyAlignment="1">
      <alignment horizontal="center"/>
    </xf>
    <xf numFmtId="0" fontId="3" fillId="0" borderId="0" xfId="0" applyFont="1" applyAlignment="1">
      <alignment horizontal="center" wrapText="1"/>
    </xf>
    <xf numFmtId="0" fontId="14" fillId="0" borderId="0" xfId="0" applyFont="1" applyAlignment="1">
      <alignment horizontal="center"/>
    </xf>
    <xf numFmtId="0" fontId="17" fillId="0" borderId="0" xfId="0" applyFont="1" applyAlignment="1">
      <alignment horizontal="center" vertical="center" wrapText="1"/>
    </xf>
    <xf numFmtId="0" fontId="19" fillId="0" borderId="0" xfId="0" applyFont="1" applyAlignment="1">
      <alignment horizontal="center" wrapText="1"/>
    </xf>
    <xf numFmtId="0" fontId="20" fillId="0" borderId="0" xfId="0" applyFont="1" applyAlignment="1">
      <alignment horizontal="center" wrapText="1"/>
    </xf>
    <xf numFmtId="0" fontId="15" fillId="0" borderId="0" xfId="18" applyFont="1" applyFill="1" applyBorder="1" applyAlignment="1">
      <alignment horizontal="center"/>
    </xf>
    <xf numFmtId="0" fontId="0" fillId="0" borderId="0" xfId="0" applyAlignment="1">
      <alignment horizontal="center"/>
    </xf>
    <xf numFmtId="0" fontId="0" fillId="0" borderId="10" xfId="0" applyBorder="1" applyAlignment="1">
      <alignment horizontal="center"/>
    </xf>
    <xf numFmtId="0" fontId="6" fillId="0" borderId="0" xfId="0" applyFont="1" applyAlignment="1">
      <alignment horizontal="center"/>
    </xf>
    <xf numFmtId="0" fontId="0" fillId="3" borderId="1" xfId="0" applyFill="1" applyBorder="1" applyAlignment="1">
      <alignment horizontal="center" vertical="center"/>
    </xf>
    <xf numFmtId="0" fontId="0" fillId="3" borderId="0" xfId="0" applyFill="1" applyBorder="1" applyAlignment="1">
      <alignment horizontal="center" vertical="center"/>
    </xf>
    <xf numFmtId="0" fontId="0" fillId="3" borderId="2" xfId="0"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3" borderId="1"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925"/>
          <c:h val="1"/>
        </c:manualLayout>
      </c:layout>
      <c:lineChart>
        <c:grouping val="standard"/>
        <c:varyColors val="0"/>
        <c:ser>
          <c:idx val="0"/>
          <c:order val="0"/>
          <c:tx>
            <c:strRef>
              <c:f>'Stadtteile Rang'!$B$3</c:f>
              <c:strCache>
                <c:ptCount val="1"/>
                <c:pt idx="0">
                  <c:v>Mitte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'Stadtteile Rang'!$C$1:$K$1</c:f>
              <c:numCache/>
            </c:numRef>
          </c:cat>
          <c:val>
            <c:numRef>
              <c:f>'Stadtteile Rang'!$C$3:$K$3</c:f>
              <c:numCache/>
            </c:numRef>
          </c:val>
          <c:smooth val="0"/>
        </c:ser>
        <c:ser>
          <c:idx val="1"/>
          <c:order val="1"/>
          <c:tx>
            <c:strRef>
              <c:f>'Stadtteile Rang'!$B$4</c:f>
              <c:strCache>
                <c:ptCount val="1"/>
                <c:pt idx="0">
                  <c:v>Neustadt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'Stadtteile Rang'!$C$1:$K$1</c:f>
              <c:numCache/>
            </c:numRef>
          </c:cat>
          <c:val>
            <c:numRef>
              <c:f>'Stadtteile Rang'!$C$4:$K$4</c:f>
              <c:numCache/>
            </c:numRef>
          </c:val>
          <c:smooth val="0"/>
        </c:ser>
        <c:ser>
          <c:idx val="2"/>
          <c:order val="2"/>
          <c:tx>
            <c:strRef>
              <c:f>'Stadtteile Rang'!$B$5</c:f>
              <c:strCache>
                <c:ptCount val="1"/>
                <c:pt idx="0">
                  <c:v>Obervieland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'Stadtteile Rang'!$C$1:$K$1</c:f>
              <c:numCache/>
            </c:numRef>
          </c:cat>
          <c:val>
            <c:numRef>
              <c:f>'Stadtteile Rang'!$C$5:$K$5</c:f>
              <c:numCache/>
            </c:numRef>
          </c:val>
          <c:smooth val="0"/>
        </c:ser>
        <c:ser>
          <c:idx val="3"/>
          <c:order val="3"/>
          <c:tx>
            <c:strRef>
              <c:f>'Stadtteile Rang'!$B$6</c:f>
              <c:strCache>
                <c:ptCount val="1"/>
                <c:pt idx="0">
                  <c:v>Huchting</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Rang'!$C$6:$K$6</c:f>
              <c:numCache/>
            </c:numRef>
          </c:val>
          <c:smooth val="0"/>
        </c:ser>
        <c:ser>
          <c:idx val="4"/>
          <c:order val="4"/>
          <c:tx>
            <c:strRef>
              <c:f>'Stadtteile Rang'!$B$7</c:f>
              <c:strCache>
                <c:ptCount val="1"/>
                <c:pt idx="0">
                  <c:v>Woltmershausen</c:v>
                </c:pt>
              </c:strCache>
            </c:strRef>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Rang'!$C$7:$K$7</c:f>
              <c:numCache/>
            </c:numRef>
          </c:val>
          <c:smooth val="0"/>
        </c:ser>
        <c:ser>
          <c:idx val="5"/>
          <c:order val="5"/>
          <c:tx>
            <c:strRef>
              <c:f>'Stadtteile Rang'!$B$8</c:f>
              <c:strCache>
                <c:ptCount val="1"/>
                <c:pt idx="0">
                  <c:v>Ösliche Vorstadt</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Rang'!$C$8:$K$8</c:f>
              <c:numCache/>
            </c:numRef>
          </c:val>
          <c:smooth val="0"/>
        </c:ser>
        <c:ser>
          <c:idx val="6"/>
          <c:order val="6"/>
          <c:tx>
            <c:strRef>
              <c:f>'Stadtteile Rang'!$B$9</c:f>
              <c:strCache>
                <c:ptCount val="1"/>
                <c:pt idx="0">
                  <c:v>Schwachhausen</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Rang'!$C$9:$K$9</c:f>
              <c:numCache/>
            </c:numRef>
          </c:val>
          <c:smooth val="0"/>
        </c:ser>
        <c:ser>
          <c:idx val="7"/>
          <c:order val="7"/>
          <c:tx>
            <c:strRef>
              <c:f>'Stadtteile Rang'!$B$10</c:f>
              <c:strCache>
                <c:ptCount val="1"/>
                <c:pt idx="0">
                  <c:v>Vahr</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Rang'!$C$10:$K$10</c:f>
              <c:numCache/>
            </c:numRef>
          </c:val>
          <c:smooth val="0"/>
        </c:ser>
        <c:ser>
          <c:idx val="8"/>
          <c:order val="8"/>
          <c:tx>
            <c:strRef>
              <c:f>'Stadtteile Rang'!$B$11</c:f>
              <c:strCache>
                <c:ptCount val="1"/>
                <c:pt idx="0">
                  <c:v>Horn-Lehe</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Rang'!$C$11:$K$11</c:f>
              <c:numCache/>
            </c:numRef>
          </c:val>
          <c:smooth val="0"/>
        </c:ser>
        <c:ser>
          <c:idx val="9"/>
          <c:order val="9"/>
          <c:tx>
            <c:strRef>
              <c:f>'Stadtteile Rang'!$B$12</c:f>
              <c:strCache>
                <c:ptCount val="1"/>
                <c:pt idx="0">
                  <c:v>Borgfeld</c:v>
                </c:pt>
              </c:strCache>
            </c:strRef>
          </c:tx>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CCCC"/>
              </a:solidFill>
              <a:ln>
                <a:solidFill>
                  <a:srgbClr val="33CCCC"/>
                </a:solidFill>
              </a:ln>
            </c:spPr>
          </c:marker>
          <c:cat>
            <c:numRef>
              <c:f>'Stadtteile Rang'!$C$1:$K$1</c:f>
              <c:numCache/>
            </c:numRef>
          </c:cat>
          <c:val>
            <c:numRef>
              <c:f>'Stadtteile Rang'!$C$12:$K$12</c:f>
              <c:numCache/>
            </c:numRef>
          </c:val>
          <c:smooth val="0"/>
        </c:ser>
        <c:ser>
          <c:idx val="10"/>
          <c:order val="10"/>
          <c:tx>
            <c:strRef>
              <c:f>'Stadtteile Rang'!$B$13</c:f>
              <c:strCache>
                <c:ptCount val="1"/>
                <c:pt idx="0">
                  <c:v>Oberneuland</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'Stadtteile Rang'!$C$1:$K$1</c:f>
              <c:numCache/>
            </c:numRef>
          </c:cat>
          <c:val>
            <c:numRef>
              <c:f>'Stadtteile Rang'!$C$13:$K$13</c:f>
              <c:numCache/>
            </c:numRef>
          </c:val>
          <c:smooth val="0"/>
        </c:ser>
        <c:ser>
          <c:idx val="11"/>
          <c:order val="11"/>
          <c:tx>
            <c:strRef>
              <c:f>'Stadtteile Rang'!$B$14</c:f>
              <c:strCache>
                <c:ptCount val="1"/>
                <c:pt idx="0">
                  <c:v>Osterholz</c:v>
                </c:pt>
              </c:strCache>
            </c:strRef>
          </c:tx>
          <c:spPr>
            <a:ln w="381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numRef>
              <c:f>'Stadtteile Rang'!$C$1:$K$1</c:f>
              <c:numCache/>
            </c:numRef>
          </c:cat>
          <c:val>
            <c:numRef>
              <c:f>'Stadtteile Rang'!$C$14:$K$14</c:f>
              <c:numCache/>
            </c:numRef>
          </c:val>
          <c:smooth val="0"/>
        </c:ser>
        <c:ser>
          <c:idx val="12"/>
          <c:order val="12"/>
          <c:tx>
            <c:strRef>
              <c:f>'Stadtteile Rang'!$B$15</c:f>
              <c:strCache>
                <c:ptCount val="1"/>
                <c:pt idx="0">
                  <c:v>Hemelingen</c:v>
                </c:pt>
              </c:strCache>
            </c:strRef>
          </c:tx>
          <c:spPr>
            <a:ln w="127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Rang'!$C$15:$K$15</c:f>
              <c:numCache/>
            </c:numRef>
          </c:val>
          <c:smooth val="0"/>
        </c:ser>
        <c:ser>
          <c:idx val="13"/>
          <c:order val="13"/>
          <c:tx>
            <c:strRef>
              <c:f>'Stadtteile Rang'!$B$16</c:f>
              <c:strCache>
                <c:ptCount val="1"/>
                <c:pt idx="0">
                  <c:v>Findorff</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Rang'!$C$16:$K$16</c:f>
              <c:numCache/>
            </c:numRef>
          </c:val>
          <c:smooth val="0"/>
        </c:ser>
        <c:ser>
          <c:idx val="14"/>
          <c:order val="14"/>
          <c:tx>
            <c:strRef>
              <c:f>'Stadtteile Rang'!$B$17</c:f>
              <c:strCache>
                <c:ptCount val="1"/>
                <c:pt idx="0">
                  <c:v>Walle</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Rang'!$C$17:$K$17</c:f>
              <c:numCache/>
            </c:numRef>
          </c:val>
          <c:smooth val="0"/>
        </c:ser>
        <c:ser>
          <c:idx val="15"/>
          <c:order val="15"/>
          <c:tx>
            <c:strRef>
              <c:f>'Stadtteile Rang'!$B$18</c:f>
              <c:strCache>
                <c:ptCount val="1"/>
                <c:pt idx="0">
                  <c:v>Gröpelingen</c:v>
                </c:pt>
              </c:strCache>
            </c:strRef>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0000"/>
                </a:solidFill>
              </a:ln>
            </c:spPr>
          </c:marker>
          <c:cat>
            <c:numRef>
              <c:f>'Stadtteile Rang'!$C$1:$K$1</c:f>
              <c:numCache/>
            </c:numRef>
          </c:cat>
          <c:val>
            <c:numRef>
              <c:f>'Stadtteile Rang'!$C$18:$K$18</c:f>
              <c:numCache/>
            </c:numRef>
          </c:val>
          <c:smooth val="0"/>
        </c:ser>
        <c:ser>
          <c:idx val="16"/>
          <c:order val="16"/>
          <c:tx>
            <c:strRef>
              <c:f>'Stadtteile Rang'!$B$19</c:f>
              <c:strCache>
                <c:ptCount val="1"/>
                <c:pt idx="0">
                  <c:v>Burglesum</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Rang'!$C$19:$K$19</c:f>
              <c:numCache/>
            </c:numRef>
          </c:val>
          <c:smooth val="0"/>
        </c:ser>
        <c:ser>
          <c:idx val="17"/>
          <c:order val="17"/>
          <c:tx>
            <c:strRef>
              <c:f>'Stadtteile Rang'!$B$20</c:f>
              <c:strCache>
                <c:ptCount val="1"/>
                <c:pt idx="0">
                  <c:v>Vegesack</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Rang'!$C$20:$K$20</c:f>
              <c:numCache/>
            </c:numRef>
          </c:val>
          <c:smooth val="0"/>
        </c:ser>
        <c:ser>
          <c:idx val="18"/>
          <c:order val="18"/>
          <c:tx>
            <c:strRef>
              <c:f>'Stadtteile Rang'!$B$21</c:f>
              <c:strCache>
                <c:ptCount val="1"/>
                <c:pt idx="0">
                  <c:v>Blumenthal</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Rang'!$C$21:$K$21</c:f>
              <c:numCache/>
            </c:numRef>
          </c:val>
          <c:smooth val="0"/>
        </c:ser>
        <c:marker val="1"/>
        <c:axId val="25247196"/>
        <c:axId val="25898173"/>
      </c:lineChart>
      <c:catAx>
        <c:axId val="2524719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898173"/>
        <c:crosses val="autoZero"/>
        <c:auto val="1"/>
        <c:lblOffset val="100"/>
        <c:noMultiLvlLbl val="0"/>
      </c:catAx>
      <c:valAx>
        <c:axId val="25898173"/>
        <c:scaling>
          <c:orientation val="minMax"/>
          <c:max val="20"/>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247196"/>
        <c:crossesAt val="1"/>
        <c:crossBetween val="midCat"/>
        <c:dispUnits/>
        <c:majorUnit val="5"/>
      </c:valAx>
      <c:spPr>
        <a:noFill/>
        <a:ln>
          <a:noFill/>
        </a:ln>
      </c:spPr>
    </c:plotArea>
    <c:legend>
      <c:legendPos val="r"/>
      <c:layout>
        <c:manualLayout>
          <c:xMode val="edge"/>
          <c:yMode val="edge"/>
          <c:x val="0.87275"/>
          <c:y val="0"/>
          <c:w val="0.12725"/>
          <c:h val="0.489"/>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22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'Huchting (24)'!$B$3</c:f>
              <c:strCache>
                <c:ptCount val="1"/>
                <c:pt idx="0">
                  <c:v>OT Mittelshuchting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'Huchting (24)'!$M$1:$U$1</c:f>
              <c:numCache/>
            </c:numRef>
          </c:cat>
          <c:val>
            <c:numRef>
              <c:f>'Huchting (24)'!$M$3:$U$3</c:f>
              <c:numCache/>
            </c:numRef>
          </c:val>
          <c:smooth val="0"/>
        </c:ser>
        <c:ser>
          <c:idx val="1"/>
          <c:order val="1"/>
          <c:tx>
            <c:strRef>
              <c:f>'Huchting (24)'!$B$4</c:f>
              <c:strCache>
                <c:ptCount val="1"/>
                <c:pt idx="0">
                  <c:v>OT Sodenmatt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'Huchting (24)'!$M$1:$U$1</c:f>
              <c:numCache/>
            </c:numRef>
          </c:cat>
          <c:val>
            <c:numRef>
              <c:f>'Huchting (24)'!$M$4:$U$4</c:f>
              <c:numCache/>
            </c:numRef>
          </c:val>
          <c:smooth val="0"/>
        </c:ser>
        <c:ser>
          <c:idx val="2"/>
          <c:order val="2"/>
          <c:tx>
            <c:strRef>
              <c:f>'Huchting (24)'!$B$5</c:f>
              <c:strCache>
                <c:ptCount val="1"/>
                <c:pt idx="0">
                  <c:v>OT Kichhuchting</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'Huchting (24)'!$M$1:$U$1</c:f>
              <c:numCache/>
            </c:numRef>
          </c:cat>
          <c:val>
            <c:numRef>
              <c:f>'Huchting (24)'!$M$5:$U$5</c:f>
              <c:numCache/>
            </c:numRef>
          </c:val>
          <c:smooth val="0"/>
        </c:ser>
        <c:ser>
          <c:idx val="3"/>
          <c:order val="3"/>
          <c:tx>
            <c:strRef>
              <c:f>'Huchting (24)'!$B$6</c:f>
              <c:strCache>
                <c:ptCount val="1"/>
                <c:pt idx="0">
                  <c:v>OT Grolland</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'Huchting (24)'!$M$1:$U$1</c:f>
              <c:numCache/>
            </c:numRef>
          </c:cat>
          <c:val>
            <c:numRef>
              <c:f>'Huchting (24)'!$M$6:$U$6</c:f>
              <c:numCache/>
            </c:numRef>
          </c:val>
          <c:smooth val="0"/>
        </c:ser>
        <c:marker val="1"/>
        <c:axId val="57270646"/>
        <c:axId val="45673767"/>
      </c:lineChart>
      <c:catAx>
        <c:axId val="5727064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673767"/>
        <c:crosses val="autoZero"/>
        <c:auto val="1"/>
        <c:lblOffset val="100"/>
        <c:noMultiLvlLbl val="0"/>
      </c:catAx>
      <c:valAx>
        <c:axId val="45673767"/>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270646"/>
        <c:crossesAt val="1"/>
        <c:crossBetween val="midCat"/>
        <c:dispUnits/>
        <c:majorUnit val="10"/>
      </c:valAx>
      <c:spPr>
        <a:noFill/>
        <a:ln>
          <a:noFill/>
        </a:ln>
      </c:spPr>
    </c:plotArea>
    <c:legend>
      <c:legendPos val="r"/>
      <c:layout>
        <c:manualLayout>
          <c:xMode val="edge"/>
          <c:yMode val="edge"/>
          <c:x val="0.7305"/>
          <c:y val="0"/>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'Woltmershausen (25)'!$B$3</c:f>
              <c:strCache>
                <c:ptCount val="1"/>
                <c:pt idx="0">
                  <c:v>OT Woltmershausen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'Woltmershausen (25)'!$C$1:$K$1</c:f>
              <c:numCache/>
            </c:numRef>
          </c:cat>
          <c:val>
            <c:numRef>
              <c:f>'Woltmershausen (25)'!$C$3:$K$3</c:f>
              <c:numCache/>
            </c:numRef>
          </c:val>
          <c:smooth val="0"/>
        </c:ser>
        <c:ser>
          <c:idx val="1"/>
          <c:order val="1"/>
          <c:tx>
            <c:strRef>
              <c:f>'Woltmershausen (25)'!$B$4</c:f>
              <c:strCache>
                <c:ptCount val="1"/>
                <c:pt idx="0">
                  <c:v>OT Rablinghausen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'Woltmershausen (25)'!$C$1:$K$1</c:f>
              <c:numCache/>
            </c:numRef>
          </c:cat>
          <c:val>
            <c:numRef>
              <c:f>'Woltmershausen (25)'!$C$4:$K$4</c:f>
              <c:numCache/>
            </c:numRef>
          </c:val>
          <c:smooth val="0"/>
        </c:ser>
        <c:marker val="1"/>
        <c:axId val="8410720"/>
        <c:axId val="8587617"/>
      </c:lineChart>
      <c:catAx>
        <c:axId val="8410720"/>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8587617"/>
        <c:crosses val="autoZero"/>
        <c:auto val="1"/>
        <c:lblOffset val="100"/>
        <c:noMultiLvlLbl val="0"/>
      </c:catAx>
      <c:valAx>
        <c:axId val="8587617"/>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8410720"/>
        <c:crossesAt val="1"/>
        <c:crossBetween val="midCat"/>
        <c:dispUnits/>
        <c:majorUnit val="10"/>
      </c:valAx>
      <c:spPr>
        <a:noFill/>
        <a:ln>
          <a:noFill/>
        </a:ln>
      </c:spPr>
    </c:plotArea>
    <c:legend>
      <c:legendPos val="r"/>
      <c:layout>
        <c:manualLayout>
          <c:xMode val="edge"/>
          <c:yMode val="edge"/>
          <c:x val="0.70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'Woltmershausen (25)'!$B$3</c:f>
              <c:strCache>
                <c:ptCount val="1"/>
                <c:pt idx="0">
                  <c:v>OT Woltmershausen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'Woltmershausen (25)'!$M$1:$U$1</c:f>
              <c:numCache/>
            </c:numRef>
          </c:cat>
          <c:val>
            <c:numRef>
              <c:f>'Woltmershausen (25)'!$M$3:$U$3</c:f>
              <c:numCache/>
            </c:numRef>
          </c:val>
          <c:smooth val="0"/>
        </c:ser>
        <c:ser>
          <c:idx val="1"/>
          <c:order val="1"/>
          <c:tx>
            <c:strRef>
              <c:f>'Woltmershausen (25)'!$B$4</c:f>
              <c:strCache>
                <c:ptCount val="1"/>
                <c:pt idx="0">
                  <c:v>OT Rablinghausen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'Woltmershausen (25)'!$M$1:$U$1</c:f>
              <c:numCache/>
            </c:numRef>
          </c:cat>
          <c:val>
            <c:numRef>
              <c:f>'Woltmershausen (25)'!$M$4:$U$4</c:f>
              <c:numCache/>
            </c:numRef>
          </c:val>
          <c:smooth val="0"/>
        </c:ser>
        <c:marker val="1"/>
        <c:axId val="10179690"/>
        <c:axId val="24508347"/>
      </c:lineChart>
      <c:catAx>
        <c:axId val="1017969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508347"/>
        <c:crosses val="autoZero"/>
        <c:auto val="1"/>
        <c:lblOffset val="100"/>
        <c:noMultiLvlLbl val="0"/>
      </c:catAx>
      <c:valAx>
        <c:axId val="24508347"/>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0179690"/>
        <c:crossesAt val="1"/>
        <c:crossBetween val="midCat"/>
        <c:dispUnits/>
        <c:majorUnit val="10"/>
      </c:valAx>
      <c:spPr>
        <a:noFill/>
        <a:ln>
          <a:noFill/>
        </a:ln>
      </c:spPr>
    </c:plotArea>
    <c:legend>
      <c:legendPos val="r"/>
      <c:layout>
        <c:manualLayout>
          <c:xMode val="edge"/>
          <c:yMode val="edge"/>
          <c:x val="0.712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'Östliche Vorstadt (31)'!$B$3</c:f>
              <c:strCache>
                <c:ptCount val="1"/>
                <c:pt idx="0">
                  <c:v>OT Steintor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'Östliche Vorstadt (31)'!$C$1:$K$1</c:f>
              <c:numCache/>
            </c:numRef>
          </c:cat>
          <c:val>
            <c:numRef>
              <c:f>'Östliche Vorstadt (31)'!$C$3:$K$3</c:f>
              <c:numCache/>
            </c:numRef>
          </c:val>
          <c:smooth val="0"/>
        </c:ser>
        <c:ser>
          <c:idx val="1"/>
          <c:order val="1"/>
          <c:tx>
            <c:strRef>
              <c:f>'Östliche Vorstadt (31)'!$B$4</c:f>
              <c:strCache>
                <c:ptCount val="1"/>
                <c:pt idx="0">
                  <c:v>OT Fesenfeld</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'Östliche Vorstadt (31)'!$C$1:$K$1</c:f>
              <c:numCache/>
            </c:numRef>
          </c:cat>
          <c:val>
            <c:numRef>
              <c:f>'Östliche Vorstadt (31)'!$C$4:$K$4</c:f>
              <c:numCache/>
            </c:numRef>
          </c:val>
          <c:smooth val="0"/>
        </c:ser>
        <c:ser>
          <c:idx val="2"/>
          <c:order val="2"/>
          <c:tx>
            <c:strRef>
              <c:f>'Östliche Vorstadt (31)'!$B$5</c:f>
              <c:strCache>
                <c:ptCount val="1"/>
                <c:pt idx="0">
                  <c:v>OT Peterswerder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'Östliche Vorstadt (31)'!$C$1:$K$1</c:f>
              <c:numCache/>
            </c:numRef>
          </c:cat>
          <c:val>
            <c:numRef>
              <c:f>'Östliche Vorstadt (31)'!$C$5:$K$5</c:f>
              <c:numCache/>
            </c:numRef>
          </c:val>
          <c:smooth val="0"/>
        </c:ser>
        <c:ser>
          <c:idx val="3"/>
          <c:order val="3"/>
          <c:tx>
            <c:strRef>
              <c:f>'Östliche Vorstadt (31)'!$B$6</c:f>
              <c:strCache>
                <c:ptCount val="1"/>
                <c:pt idx="0">
                  <c:v>OT Hulsberg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'Östliche Vorstadt (31)'!$C$1:$K$1</c:f>
              <c:numCache/>
            </c:numRef>
          </c:cat>
          <c:val>
            <c:numRef>
              <c:f>'Östliche Vorstadt (31)'!$C$6:$K$6</c:f>
              <c:numCache/>
            </c:numRef>
          </c:val>
          <c:smooth val="0"/>
        </c:ser>
        <c:marker val="1"/>
        <c:axId val="19248532"/>
        <c:axId val="39019061"/>
      </c:lineChart>
      <c:catAx>
        <c:axId val="1924853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019061"/>
        <c:crosses val="autoZero"/>
        <c:auto val="1"/>
        <c:lblOffset val="100"/>
        <c:noMultiLvlLbl val="0"/>
      </c:catAx>
      <c:valAx>
        <c:axId val="39019061"/>
        <c:scaling>
          <c:orientation val="minMax"/>
          <c:max val="80"/>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248532"/>
        <c:crossesAt val="1"/>
        <c:crossBetween val="midCat"/>
        <c:dispUnits/>
        <c:majorUnit val="10"/>
      </c:valAx>
      <c:spPr>
        <a:noFill/>
        <a:ln>
          <a:noFill/>
        </a:ln>
      </c:spPr>
    </c:plotArea>
    <c:legend>
      <c:legendPos val="r"/>
      <c:layout>
        <c:manualLayout>
          <c:xMode val="edge"/>
          <c:yMode val="edge"/>
          <c:x val="0.7457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'Östliche Vorstadt (31)'!$B$3</c:f>
              <c:strCache>
                <c:ptCount val="1"/>
                <c:pt idx="0">
                  <c:v>OT Steintor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'Östliche Vorstadt (31)'!$M$1:$U$1</c:f>
              <c:numCache/>
            </c:numRef>
          </c:cat>
          <c:val>
            <c:numRef>
              <c:f>'Östliche Vorstadt (31)'!$M$3:$U$3</c:f>
              <c:numCache/>
            </c:numRef>
          </c:val>
          <c:smooth val="0"/>
        </c:ser>
        <c:ser>
          <c:idx val="1"/>
          <c:order val="1"/>
          <c:tx>
            <c:strRef>
              <c:f>'Östliche Vorstadt (31)'!$B$4</c:f>
              <c:strCache>
                <c:ptCount val="1"/>
                <c:pt idx="0">
                  <c:v>OT Fesenfeld</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'Östliche Vorstadt (31)'!$M$1:$U$1</c:f>
              <c:numCache/>
            </c:numRef>
          </c:cat>
          <c:val>
            <c:numRef>
              <c:f>'Östliche Vorstadt (31)'!$M$4:$U$4</c:f>
              <c:numCache/>
            </c:numRef>
          </c:val>
          <c:smooth val="0"/>
        </c:ser>
        <c:ser>
          <c:idx val="2"/>
          <c:order val="2"/>
          <c:tx>
            <c:strRef>
              <c:f>'Östliche Vorstadt (31)'!$B$5</c:f>
              <c:strCache>
                <c:ptCount val="1"/>
                <c:pt idx="0">
                  <c:v>OT Peterswerder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'Östliche Vorstadt (31)'!$M$1:$U$1</c:f>
              <c:numCache/>
            </c:numRef>
          </c:cat>
          <c:val>
            <c:numRef>
              <c:f>'Östliche Vorstadt (31)'!$M$5:$U$5</c:f>
              <c:numCache/>
            </c:numRef>
          </c:val>
          <c:smooth val="0"/>
        </c:ser>
        <c:ser>
          <c:idx val="3"/>
          <c:order val="3"/>
          <c:tx>
            <c:strRef>
              <c:f>'Östliche Vorstadt (31)'!$B$6</c:f>
              <c:strCache>
                <c:ptCount val="1"/>
                <c:pt idx="0">
                  <c:v>OT Hulsberg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'Östliche Vorstadt (31)'!$M$1:$U$1</c:f>
              <c:numCache/>
            </c:numRef>
          </c:cat>
          <c:val>
            <c:numRef>
              <c:f>'Östliche Vorstadt (31)'!$M$6:$U$6</c:f>
              <c:numCache/>
            </c:numRef>
          </c:val>
          <c:smooth val="0"/>
        </c:ser>
        <c:marker val="1"/>
        <c:axId val="15627230"/>
        <c:axId val="6427343"/>
      </c:lineChart>
      <c:catAx>
        <c:axId val="1562723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427343"/>
        <c:crosses val="autoZero"/>
        <c:auto val="1"/>
        <c:lblOffset val="100"/>
        <c:noMultiLvlLbl val="0"/>
      </c:catAx>
      <c:valAx>
        <c:axId val="6427343"/>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627230"/>
        <c:crossesAt val="1"/>
        <c:crossBetween val="midCat"/>
        <c:dispUnits/>
        <c:majorUnit val="10"/>
      </c:valAx>
      <c:spPr>
        <a:noFill/>
        <a:ln>
          <a:noFill/>
        </a:ln>
      </c:spPr>
    </c:plotArea>
    <c:legend>
      <c:legendPos val="r"/>
      <c:layout>
        <c:manualLayout>
          <c:xMode val="edge"/>
          <c:yMode val="edge"/>
          <c:x val="0.7522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'Schwachhausen (32)'!$B$3</c:f>
              <c:strCache>
                <c:ptCount val="1"/>
                <c:pt idx="0">
                  <c:v>OT Neu-Schwachhausen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'Schwachhausen (32)'!$C$1:$K$1</c:f>
              <c:numCache/>
            </c:numRef>
          </c:cat>
          <c:val>
            <c:numRef>
              <c:f>'Schwachhausen (32)'!$C$3:$K$3</c:f>
              <c:numCache/>
            </c:numRef>
          </c:val>
          <c:smooth val="0"/>
        </c:ser>
        <c:ser>
          <c:idx val="1"/>
          <c:order val="1"/>
          <c:tx>
            <c:strRef>
              <c:f>'Schwachhausen (32)'!$B$4</c:f>
              <c:strCache>
                <c:ptCount val="1"/>
                <c:pt idx="0">
                  <c:v>OT Bürgerpark</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'Schwachhausen (32)'!$C$1:$K$1</c:f>
              <c:numCache/>
            </c:numRef>
          </c:cat>
          <c:val>
            <c:numRef>
              <c:f>'Schwachhausen (32)'!$C$4:$K$4</c:f>
              <c:numCache/>
            </c:numRef>
          </c:val>
          <c:smooth val="0"/>
        </c:ser>
        <c:ser>
          <c:idx val="2"/>
          <c:order val="2"/>
          <c:tx>
            <c:strRef>
              <c:f>'Schwachhausen (32)'!$B$5</c:f>
              <c:strCache>
                <c:ptCount val="1"/>
                <c:pt idx="0">
                  <c:v>OT Bürgerweide-Barkhof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'Schwachhausen (32)'!$C$1:$K$1</c:f>
              <c:numCache/>
            </c:numRef>
          </c:cat>
          <c:val>
            <c:numRef>
              <c:f>'Schwachhausen (32)'!$C$5:$K$5</c:f>
              <c:numCache/>
            </c:numRef>
          </c:val>
          <c:smooth val="0"/>
        </c:ser>
        <c:ser>
          <c:idx val="3"/>
          <c:order val="3"/>
          <c:tx>
            <c:strRef>
              <c:f>'Schwachhausen (32)'!$B$6</c:f>
              <c:strCache>
                <c:ptCount val="1"/>
                <c:pt idx="0">
                  <c:v>OT Riensberg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'Schwachhausen (32)'!$C$1:$K$1</c:f>
              <c:numCache/>
            </c:numRef>
          </c:cat>
          <c:val>
            <c:numRef>
              <c:f>'Schwachhausen (32)'!$C$6:$K$6</c:f>
              <c:numCache/>
            </c:numRef>
          </c:val>
          <c:smooth val="0"/>
        </c:ser>
        <c:ser>
          <c:idx val="4"/>
          <c:order val="4"/>
          <c:tx>
            <c:strRef>
              <c:f>'Schwachhausen (32)'!$B$7</c:f>
              <c:strCache>
                <c:ptCount val="1"/>
                <c:pt idx="0">
                  <c:v>OT Radio Bremen</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'Schwachhausen (32)'!$C$1:$K$1</c:f>
              <c:numCache/>
            </c:numRef>
          </c:cat>
          <c:val>
            <c:numRef>
              <c:f>'Schwachhausen (32)'!$C$7:$K$7</c:f>
              <c:numCache/>
            </c:numRef>
          </c:val>
          <c:smooth val="0"/>
        </c:ser>
        <c:ser>
          <c:idx val="5"/>
          <c:order val="5"/>
          <c:tx>
            <c:strRef>
              <c:f>'Schwachhausen (32)'!$B$8</c:f>
              <c:strCache>
                <c:ptCount val="1"/>
                <c:pt idx="0">
                  <c:v>OT Schwachhausen</c:v>
                </c:pt>
              </c:strCache>
            </c:strRef>
          </c:tx>
          <c:extLst>
            <c:ext xmlns:c14="http://schemas.microsoft.com/office/drawing/2007/8/2/chart" uri="{6F2FDCE9-48DA-4B69-8628-5D25D57E5C99}">
              <c14:invertSolidFillFmt>
                <c14:spPr>
                  <a:solidFill>
                    <a:srgbClr val="000000"/>
                  </a:solidFill>
                </c14:spPr>
              </c14:invertSolidFillFmt>
            </c:ext>
          </c:extLst>
          <c:cat>
            <c:numRef>
              <c:f>'Schwachhausen (32)'!$C$1:$K$1</c:f>
              <c:numCache/>
            </c:numRef>
          </c:cat>
          <c:val>
            <c:numRef>
              <c:f>'Schwachhausen (32)'!$C$8:$K$8</c:f>
              <c:numCache/>
            </c:numRef>
          </c:val>
          <c:smooth val="0"/>
        </c:ser>
        <c:ser>
          <c:idx val="6"/>
          <c:order val="6"/>
          <c:tx>
            <c:strRef>
              <c:f>'Schwachhausen (32)'!$B$9</c:f>
              <c:strCache>
                <c:ptCount val="1"/>
                <c:pt idx="0">
                  <c:v>OT Gete</c:v>
                </c:pt>
              </c:strCache>
            </c:strRef>
          </c:tx>
          <c:extLst>
            <c:ext xmlns:c14="http://schemas.microsoft.com/office/drawing/2007/8/2/chart" uri="{6F2FDCE9-48DA-4B69-8628-5D25D57E5C99}">
              <c14:invertSolidFillFmt>
                <c14:spPr>
                  <a:solidFill>
                    <a:srgbClr val="000000"/>
                  </a:solidFill>
                </c14:spPr>
              </c14:invertSolidFillFmt>
            </c:ext>
          </c:extLst>
          <c:cat>
            <c:numRef>
              <c:f>'Schwachhausen (32)'!$C$1:$K$1</c:f>
              <c:numCache/>
            </c:numRef>
          </c:cat>
          <c:val>
            <c:numRef>
              <c:f>'Schwachhausen (32)'!$C$9:$K$9</c:f>
              <c:numCache/>
            </c:numRef>
          </c:val>
          <c:smooth val="0"/>
        </c:ser>
        <c:marker val="1"/>
        <c:axId val="57846088"/>
        <c:axId val="50852745"/>
      </c:lineChart>
      <c:catAx>
        <c:axId val="57846088"/>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0852745"/>
        <c:crosses val="autoZero"/>
        <c:auto val="1"/>
        <c:lblOffset val="100"/>
        <c:noMultiLvlLbl val="0"/>
      </c:catAx>
      <c:valAx>
        <c:axId val="50852745"/>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7846088"/>
        <c:crossesAt val="1"/>
        <c:crossBetween val="midCat"/>
        <c:dispUnits/>
        <c:majorUnit val="10"/>
      </c:valAx>
      <c:spPr>
        <a:noFill/>
        <a:ln>
          <a:noFill/>
        </a:ln>
      </c:spPr>
    </c:plotArea>
    <c:legend>
      <c:legendPos val="r"/>
      <c:layout>
        <c:manualLayout>
          <c:xMode val="edge"/>
          <c:yMode val="edge"/>
          <c:x val="0.6605"/>
          <c:y val="0.7112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'Schwachhausen (32)'!$B$3</c:f>
              <c:strCache>
                <c:ptCount val="1"/>
                <c:pt idx="0">
                  <c:v>OT Neu-Schwachhausen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'Schwachhausen (32)'!$M$1:$U$1</c:f>
              <c:numCache/>
            </c:numRef>
          </c:cat>
          <c:val>
            <c:numRef>
              <c:f>'Schwachhausen (32)'!$M$3:$U$3</c:f>
              <c:numCache/>
            </c:numRef>
          </c:val>
          <c:smooth val="0"/>
        </c:ser>
        <c:ser>
          <c:idx val="1"/>
          <c:order val="1"/>
          <c:tx>
            <c:strRef>
              <c:f>'Schwachhausen (32)'!$B$4</c:f>
              <c:strCache>
                <c:ptCount val="1"/>
                <c:pt idx="0">
                  <c:v>OT Bürgerpark</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'Schwachhausen (32)'!$M$1:$U$1</c:f>
              <c:numCache/>
            </c:numRef>
          </c:cat>
          <c:val>
            <c:numRef>
              <c:f>'Schwachhausen (32)'!$M$4:$U$4</c:f>
              <c:numCache/>
            </c:numRef>
          </c:val>
          <c:smooth val="0"/>
        </c:ser>
        <c:ser>
          <c:idx val="2"/>
          <c:order val="2"/>
          <c:tx>
            <c:strRef>
              <c:f>'Schwachhausen (32)'!$B$5</c:f>
              <c:strCache>
                <c:ptCount val="1"/>
                <c:pt idx="0">
                  <c:v>OT Bürgerweide-Barkhof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'Schwachhausen (32)'!$M$1:$U$1</c:f>
              <c:numCache/>
            </c:numRef>
          </c:cat>
          <c:val>
            <c:numRef>
              <c:f>'Schwachhausen (32)'!$M$5:$U$5</c:f>
              <c:numCache/>
            </c:numRef>
          </c:val>
          <c:smooth val="0"/>
        </c:ser>
        <c:ser>
          <c:idx val="3"/>
          <c:order val="3"/>
          <c:tx>
            <c:strRef>
              <c:f>'Schwachhausen (32)'!$B$6</c:f>
              <c:strCache>
                <c:ptCount val="1"/>
                <c:pt idx="0">
                  <c:v>OT Riensberg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'Schwachhausen (32)'!$M$1:$U$1</c:f>
              <c:numCache/>
            </c:numRef>
          </c:cat>
          <c:val>
            <c:numRef>
              <c:f>'Schwachhausen (32)'!$M$6:$U$6</c:f>
              <c:numCache/>
            </c:numRef>
          </c:val>
          <c:smooth val="0"/>
        </c:ser>
        <c:ser>
          <c:idx val="4"/>
          <c:order val="4"/>
          <c:tx>
            <c:strRef>
              <c:f>'Schwachhausen (32)'!$B$7</c:f>
              <c:strCache>
                <c:ptCount val="1"/>
                <c:pt idx="0">
                  <c:v>OT Radio Bremen</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'Schwachhausen (32)'!$M$1:$U$1</c:f>
              <c:numCache/>
            </c:numRef>
          </c:cat>
          <c:val>
            <c:numRef>
              <c:f>'Schwachhausen (32)'!$M$7:$U$7</c:f>
              <c:numCache/>
            </c:numRef>
          </c:val>
          <c:smooth val="0"/>
        </c:ser>
        <c:ser>
          <c:idx val="5"/>
          <c:order val="5"/>
          <c:tx>
            <c:strRef>
              <c:f>'Schwachhausen (32)'!$B$8</c:f>
              <c:strCache>
                <c:ptCount val="1"/>
                <c:pt idx="0">
                  <c:v>OT Schwachhausen</c:v>
                </c:pt>
              </c:strCache>
            </c:strRef>
          </c:tx>
          <c:extLst>
            <c:ext xmlns:c14="http://schemas.microsoft.com/office/drawing/2007/8/2/chart" uri="{6F2FDCE9-48DA-4B69-8628-5D25D57E5C99}">
              <c14:invertSolidFillFmt>
                <c14:spPr>
                  <a:solidFill>
                    <a:srgbClr val="000000"/>
                  </a:solidFill>
                </c14:spPr>
              </c14:invertSolidFillFmt>
            </c:ext>
          </c:extLst>
          <c:cat>
            <c:numRef>
              <c:f>'Schwachhausen (32)'!$M$1:$U$1</c:f>
              <c:numCache/>
            </c:numRef>
          </c:cat>
          <c:val>
            <c:numRef>
              <c:f>'Schwachhausen (32)'!$M$8:$U$8</c:f>
              <c:numCache/>
            </c:numRef>
          </c:val>
          <c:smooth val="0"/>
        </c:ser>
        <c:ser>
          <c:idx val="6"/>
          <c:order val="6"/>
          <c:tx>
            <c:strRef>
              <c:f>'Schwachhausen (32)'!$B$9</c:f>
              <c:strCache>
                <c:ptCount val="1"/>
                <c:pt idx="0">
                  <c:v>OT Gete</c:v>
                </c:pt>
              </c:strCache>
            </c:strRef>
          </c:tx>
          <c:extLst>
            <c:ext xmlns:c14="http://schemas.microsoft.com/office/drawing/2007/8/2/chart" uri="{6F2FDCE9-48DA-4B69-8628-5D25D57E5C99}">
              <c14:invertSolidFillFmt>
                <c14:spPr>
                  <a:solidFill>
                    <a:srgbClr val="000000"/>
                  </a:solidFill>
                </c14:spPr>
              </c14:invertSolidFillFmt>
            </c:ext>
          </c:extLst>
          <c:cat>
            <c:numRef>
              <c:f>'Schwachhausen (32)'!$M$1:$U$1</c:f>
              <c:numCache/>
            </c:numRef>
          </c:cat>
          <c:val>
            <c:numRef>
              <c:f>'Schwachhausen (32)'!$M$9:$U$9</c:f>
              <c:numCache/>
            </c:numRef>
          </c:val>
          <c:smooth val="0"/>
        </c:ser>
        <c:marker val="1"/>
        <c:axId val="55021522"/>
        <c:axId val="25431651"/>
      </c:lineChart>
      <c:catAx>
        <c:axId val="5502152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431651"/>
        <c:crosses val="autoZero"/>
        <c:auto val="1"/>
        <c:lblOffset val="100"/>
        <c:noMultiLvlLbl val="0"/>
      </c:catAx>
      <c:valAx>
        <c:axId val="25431651"/>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021522"/>
        <c:crossesAt val="1"/>
        <c:crossBetween val="midCat"/>
        <c:dispUnits/>
        <c:majorUnit val="10"/>
      </c:valAx>
      <c:spPr>
        <a:noFill/>
        <a:ln>
          <a:noFill/>
        </a:ln>
      </c:spPr>
    </c:plotArea>
    <c:legend>
      <c:legendPos val="r"/>
      <c:layout>
        <c:manualLayout>
          <c:xMode val="edge"/>
          <c:yMode val="edge"/>
          <c:x val="0.669"/>
          <c:y val="0.763"/>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'Vahr (33)'!$B$3</c:f>
              <c:strCache>
                <c:ptCount val="1"/>
                <c:pt idx="0">
                  <c:v>OT Gartenstadt Vahr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'Vahr (33)'!$C$1:$K$1</c:f>
              <c:numCache/>
            </c:numRef>
          </c:cat>
          <c:val>
            <c:numRef>
              <c:f>'Vahr (33)'!$C$3:$K$3</c:f>
              <c:numCache/>
            </c:numRef>
          </c:val>
          <c:smooth val="0"/>
        </c:ser>
        <c:ser>
          <c:idx val="1"/>
          <c:order val="1"/>
          <c:tx>
            <c:strRef>
              <c:f>'Vahr (33)'!$B$4</c:f>
              <c:strCache>
                <c:ptCount val="1"/>
                <c:pt idx="0">
                  <c:v>OT Neue Vahr Nord</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'Vahr (33)'!$C$1:$K$1</c:f>
              <c:numCache/>
            </c:numRef>
          </c:cat>
          <c:val>
            <c:numRef>
              <c:f>'Vahr (33)'!$C$4:$K$4</c:f>
              <c:numCache/>
            </c:numRef>
          </c:val>
          <c:smooth val="0"/>
        </c:ser>
        <c:ser>
          <c:idx val="2"/>
          <c:order val="2"/>
          <c:tx>
            <c:strRef>
              <c:f>'Vahr (33)'!$B$5</c:f>
              <c:strCache>
                <c:ptCount val="1"/>
                <c:pt idx="0">
                  <c:v>OT Neue Vahr Südwest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'Vahr (33)'!$C$1:$K$1</c:f>
              <c:numCache/>
            </c:numRef>
          </c:cat>
          <c:val>
            <c:numRef>
              <c:f>'Vahr (33)'!$C$5:$K$5</c:f>
              <c:numCache/>
            </c:numRef>
          </c:val>
          <c:smooth val="0"/>
        </c:ser>
        <c:ser>
          <c:idx val="3"/>
          <c:order val="3"/>
          <c:tx>
            <c:strRef>
              <c:f>'Vahr (33)'!$B$6</c:f>
              <c:strCache>
                <c:ptCount val="1"/>
                <c:pt idx="0">
                  <c:v>OT Neue Vahr Südost</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'Vahr (33)'!$C$1:$K$1</c:f>
              <c:numCache/>
            </c:numRef>
          </c:cat>
          <c:val>
            <c:numRef>
              <c:f>'Vahr (33)'!$C$6:$K$6</c:f>
              <c:numCache/>
            </c:numRef>
          </c:val>
          <c:smooth val="0"/>
        </c:ser>
        <c:marker val="1"/>
        <c:axId val="27558268"/>
        <c:axId val="46697821"/>
      </c:lineChart>
      <c:catAx>
        <c:axId val="27558268"/>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6697821"/>
        <c:crosses val="autoZero"/>
        <c:auto val="1"/>
        <c:lblOffset val="100"/>
        <c:noMultiLvlLbl val="0"/>
      </c:catAx>
      <c:valAx>
        <c:axId val="46697821"/>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7558268"/>
        <c:crossesAt val="1"/>
        <c:crossBetween val="midCat"/>
        <c:dispUnits/>
        <c:majorUnit val="10"/>
      </c:valAx>
      <c:spPr>
        <a:noFill/>
        <a:ln>
          <a:noFill/>
        </a:ln>
      </c:spPr>
    </c:plotArea>
    <c:legend>
      <c:legendPos val="r"/>
      <c:layout>
        <c:manualLayout>
          <c:xMode val="edge"/>
          <c:yMode val="edge"/>
          <c:x val="0.673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'Vahr (33)'!$B$3</c:f>
              <c:strCache>
                <c:ptCount val="1"/>
                <c:pt idx="0">
                  <c:v>OT Gartenstadt Vahr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'Vahr (33)'!$M$1:$U$1</c:f>
              <c:numCache/>
            </c:numRef>
          </c:cat>
          <c:val>
            <c:numRef>
              <c:f>'Vahr (33)'!$M$3:$U$3</c:f>
              <c:numCache/>
            </c:numRef>
          </c:val>
          <c:smooth val="0"/>
        </c:ser>
        <c:ser>
          <c:idx val="1"/>
          <c:order val="1"/>
          <c:tx>
            <c:strRef>
              <c:f>'Vahr (33)'!$B$4</c:f>
              <c:strCache>
                <c:ptCount val="1"/>
                <c:pt idx="0">
                  <c:v>OT Neue Vahr Nord</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'Vahr (33)'!$M$1:$U$1</c:f>
              <c:numCache/>
            </c:numRef>
          </c:cat>
          <c:val>
            <c:numRef>
              <c:f>'Vahr (33)'!$M$4:$U$4</c:f>
              <c:numCache/>
            </c:numRef>
          </c:val>
          <c:smooth val="0"/>
        </c:ser>
        <c:ser>
          <c:idx val="2"/>
          <c:order val="2"/>
          <c:tx>
            <c:strRef>
              <c:f>'Vahr (33)'!$B$5</c:f>
              <c:strCache>
                <c:ptCount val="1"/>
                <c:pt idx="0">
                  <c:v>OT Neue Vahr Südwest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'Vahr (33)'!$M$1:$U$1</c:f>
              <c:numCache/>
            </c:numRef>
          </c:cat>
          <c:val>
            <c:numRef>
              <c:f>'Vahr (33)'!$M$5:$U$5</c:f>
              <c:numCache/>
            </c:numRef>
          </c:val>
          <c:smooth val="0"/>
        </c:ser>
        <c:ser>
          <c:idx val="3"/>
          <c:order val="3"/>
          <c:tx>
            <c:strRef>
              <c:f>'Vahr (33)'!$B$6</c:f>
              <c:strCache>
                <c:ptCount val="1"/>
                <c:pt idx="0">
                  <c:v>OT Neue Vahr Südost</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'Vahr (33)'!$M$1:$U$1</c:f>
              <c:numCache/>
            </c:numRef>
          </c:cat>
          <c:val>
            <c:numRef>
              <c:f>'Vahr (33)'!$M$6:$U$6</c:f>
              <c:numCache/>
            </c:numRef>
          </c:val>
          <c:smooth val="0"/>
        </c:ser>
        <c:marker val="1"/>
        <c:axId val="17627206"/>
        <c:axId val="24427127"/>
      </c:lineChart>
      <c:catAx>
        <c:axId val="1762720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427127"/>
        <c:crosses val="autoZero"/>
        <c:auto val="1"/>
        <c:lblOffset val="100"/>
        <c:noMultiLvlLbl val="0"/>
      </c:catAx>
      <c:valAx>
        <c:axId val="24427127"/>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627206"/>
        <c:crossesAt val="1"/>
        <c:crossBetween val="midCat"/>
        <c:dispUnits/>
        <c:majorUnit val="10"/>
      </c:valAx>
      <c:spPr>
        <a:noFill/>
        <a:ln>
          <a:noFill/>
        </a:ln>
      </c:spPr>
    </c:plotArea>
    <c:legend>
      <c:legendPos val="r"/>
      <c:layout>
        <c:manualLayout>
          <c:xMode val="edge"/>
          <c:yMode val="edge"/>
          <c:x val="0.681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'Horn-Lehe (34)'!$B$3</c:f>
              <c:strCache>
                <c:ptCount val="1"/>
                <c:pt idx="0">
                  <c:v>OT Horn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'Horn-Lehe (34)'!$C$1:$K$1</c:f>
              <c:numCache/>
            </c:numRef>
          </c:cat>
          <c:val>
            <c:numRef>
              <c:f>'Horn-Lehe (34)'!$C$3:$K$3</c:f>
              <c:numCache/>
            </c:numRef>
          </c:val>
          <c:smooth val="0"/>
        </c:ser>
        <c:ser>
          <c:idx val="1"/>
          <c:order val="1"/>
          <c:tx>
            <c:strRef>
              <c:f>'Horn-Lehe (34)'!$B$4</c:f>
              <c:strCache>
                <c:ptCount val="1"/>
                <c:pt idx="0">
                  <c:v>OT Lehe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'Horn-Lehe (34)'!$C$1:$K$1</c:f>
              <c:numCache/>
            </c:numRef>
          </c:cat>
          <c:val>
            <c:numRef>
              <c:f>'Horn-Lehe (34)'!$C$4:$K$4</c:f>
              <c:numCache/>
            </c:numRef>
          </c:val>
          <c:smooth val="0"/>
        </c:ser>
        <c:ser>
          <c:idx val="2"/>
          <c:order val="2"/>
          <c:tx>
            <c:strRef>
              <c:f>'Horn-Lehe (34)'!$B$5</c:f>
              <c:strCache>
                <c:ptCount val="1"/>
                <c:pt idx="0">
                  <c:v>OT Lehester Deich</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'Horn-Lehe (34)'!$C$1:$K$1</c:f>
              <c:numCache/>
            </c:numRef>
          </c:cat>
          <c:val>
            <c:numRef>
              <c:f>'Horn-Lehe (34)'!$C$5:$K$5</c:f>
              <c:numCache/>
            </c:numRef>
          </c:val>
          <c:smooth val="0"/>
        </c:ser>
        <c:marker val="1"/>
        <c:axId val="18517552"/>
        <c:axId val="32440241"/>
      </c:lineChart>
      <c:catAx>
        <c:axId val="18517552"/>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2440241"/>
        <c:crosses val="autoZero"/>
        <c:auto val="1"/>
        <c:lblOffset val="100"/>
        <c:noMultiLvlLbl val="0"/>
      </c:catAx>
      <c:valAx>
        <c:axId val="32440241"/>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8517552"/>
        <c:crossesAt val="1"/>
        <c:crossBetween val="midCat"/>
        <c:dispUnits/>
        <c:majorUnit val="10"/>
      </c:valAx>
      <c:spPr>
        <a:noFill/>
        <a:ln>
          <a:noFill/>
        </a:ln>
      </c:spPr>
    </c:plotArea>
    <c:legend>
      <c:legendPos val="r"/>
      <c:layout>
        <c:manualLayout>
          <c:xMode val="edge"/>
          <c:yMode val="edge"/>
          <c:x val="0.725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
          <c:w val="0.992"/>
          <c:h val="1"/>
        </c:manualLayout>
      </c:layout>
      <c:lineChart>
        <c:grouping val="standard"/>
        <c:varyColors val="0"/>
        <c:ser>
          <c:idx val="0"/>
          <c:order val="0"/>
          <c:tx>
            <c:strRef>
              <c:f>'Stadtteile Indikator'!$B$3</c:f>
              <c:strCache>
                <c:ptCount val="1"/>
                <c:pt idx="0">
                  <c:v>Mitte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'Stadtteile Indikator'!$M$1:$U$1</c:f>
              <c:numCache/>
            </c:numRef>
          </c:cat>
          <c:val>
            <c:numRef>
              <c:f>'Stadtteile Indikator'!$M$3:$U$3</c:f>
              <c:numCache/>
            </c:numRef>
          </c:val>
          <c:smooth val="0"/>
        </c:ser>
        <c:ser>
          <c:idx val="1"/>
          <c:order val="1"/>
          <c:tx>
            <c:strRef>
              <c:f>'Stadtteile Indikator'!$B$4</c:f>
              <c:strCache>
                <c:ptCount val="1"/>
                <c:pt idx="0">
                  <c:v>Neustadt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'Stadtteile Indikator'!$M$1:$U$1</c:f>
              <c:numCache/>
            </c:numRef>
          </c:cat>
          <c:val>
            <c:numRef>
              <c:f>'Stadtteile Indikator'!$M$4:$U$4</c:f>
              <c:numCache/>
            </c:numRef>
          </c:val>
          <c:smooth val="0"/>
        </c:ser>
        <c:ser>
          <c:idx val="2"/>
          <c:order val="2"/>
          <c:tx>
            <c:strRef>
              <c:f>'Stadtteile Indikator'!$B$5</c:f>
              <c:strCache>
                <c:ptCount val="1"/>
                <c:pt idx="0">
                  <c:v>Obervieland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'Stadtteile Indikator'!$M$1:$U$1</c:f>
              <c:numCache/>
            </c:numRef>
          </c:cat>
          <c:val>
            <c:numRef>
              <c:f>'Stadtteile Indikator'!$M$5:$U$5</c:f>
              <c:numCache/>
            </c:numRef>
          </c:val>
          <c:smooth val="0"/>
        </c:ser>
        <c:ser>
          <c:idx val="3"/>
          <c:order val="3"/>
          <c:tx>
            <c:strRef>
              <c:f>'Stadtteile Indikator'!$B$6</c:f>
              <c:strCache>
                <c:ptCount val="1"/>
                <c:pt idx="0">
                  <c:v>Huchting</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Indikator'!$M$6:$U$6</c:f>
              <c:numCache/>
            </c:numRef>
          </c:val>
          <c:smooth val="0"/>
        </c:ser>
        <c:ser>
          <c:idx val="4"/>
          <c:order val="4"/>
          <c:tx>
            <c:strRef>
              <c:f>'Stadtteile Indikator'!$B$7</c:f>
              <c:strCache>
                <c:ptCount val="1"/>
                <c:pt idx="0">
                  <c:v>Woltmershausen</c:v>
                </c:pt>
              </c:strCache>
            </c:strRef>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Indikator'!$M$7:$U$7</c:f>
              <c:numCache/>
            </c:numRef>
          </c:val>
          <c:smooth val="0"/>
        </c:ser>
        <c:ser>
          <c:idx val="5"/>
          <c:order val="5"/>
          <c:tx>
            <c:strRef>
              <c:f>'Stadtteile Indikator'!$B$8</c:f>
              <c:strCache>
                <c:ptCount val="1"/>
                <c:pt idx="0">
                  <c:v>Ösliche Vorstadt</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Indikator'!$M$8:$U$8</c:f>
              <c:numCache/>
            </c:numRef>
          </c:val>
          <c:smooth val="0"/>
        </c:ser>
        <c:ser>
          <c:idx val="6"/>
          <c:order val="6"/>
          <c:tx>
            <c:strRef>
              <c:f>'Stadtteile Indikator'!$B$9</c:f>
              <c:strCache>
                <c:ptCount val="1"/>
                <c:pt idx="0">
                  <c:v>Schwachhausen</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Indikator'!$M$9:$U$9</c:f>
              <c:numCache/>
            </c:numRef>
          </c:val>
          <c:smooth val="0"/>
        </c:ser>
        <c:ser>
          <c:idx val="7"/>
          <c:order val="7"/>
          <c:tx>
            <c:strRef>
              <c:f>'Stadtteile Indikator'!$B$10</c:f>
              <c:strCache>
                <c:ptCount val="1"/>
                <c:pt idx="0">
                  <c:v>Vahr</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Indikator'!$M$10:$U$10</c:f>
              <c:numCache/>
            </c:numRef>
          </c:val>
          <c:smooth val="0"/>
        </c:ser>
        <c:ser>
          <c:idx val="8"/>
          <c:order val="8"/>
          <c:tx>
            <c:strRef>
              <c:f>'Stadtteile Indikator'!$B$11</c:f>
              <c:strCache>
                <c:ptCount val="1"/>
                <c:pt idx="0">
                  <c:v>Horn-Lehe</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Indikator'!$M$11:$U$11</c:f>
              <c:numCache/>
            </c:numRef>
          </c:val>
          <c:smooth val="0"/>
        </c:ser>
        <c:ser>
          <c:idx val="9"/>
          <c:order val="9"/>
          <c:tx>
            <c:strRef>
              <c:f>'Stadtteile Indikator'!$B$12</c:f>
              <c:strCache>
                <c:ptCount val="1"/>
                <c:pt idx="0">
                  <c:v>Borgfeld</c:v>
                </c:pt>
              </c:strCache>
            </c:strRef>
          </c:tx>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CCCC"/>
              </a:solidFill>
              <a:ln>
                <a:solidFill>
                  <a:srgbClr val="33CCCC"/>
                </a:solidFill>
              </a:ln>
            </c:spPr>
          </c:marker>
          <c:cat>
            <c:numRef>
              <c:f>'Stadtteile Indikator'!$M$1:$U$1</c:f>
              <c:numCache/>
            </c:numRef>
          </c:cat>
          <c:val>
            <c:numRef>
              <c:f>'Stadtteile Indikator'!$M$12:$U$12</c:f>
              <c:numCache/>
            </c:numRef>
          </c:val>
          <c:smooth val="0"/>
        </c:ser>
        <c:ser>
          <c:idx val="10"/>
          <c:order val="10"/>
          <c:tx>
            <c:strRef>
              <c:f>'Stadtteile Indikator'!$B$13</c:f>
              <c:strCache>
                <c:ptCount val="1"/>
                <c:pt idx="0">
                  <c:v>Oberneuland</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'Stadtteile Indikator'!$M$1:$U$1</c:f>
              <c:numCache/>
            </c:numRef>
          </c:cat>
          <c:val>
            <c:numRef>
              <c:f>'Stadtteile Indikator'!$M$13:$U$13</c:f>
              <c:numCache/>
            </c:numRef>
          </c:val>
          <c:smooth val="0"/>
        </c:ser>
        <c:ser>
          <c:idx val="11"/>
          <c:order val="11"/>
          <c:tx>
            <c:strRef>
              <c:f>'Stadtteile Indikator'!$B$14</c:f>
              <c:strCache>
                <c:ptCount val="1"/>
                <c:pt idx="0">
                  <c:v>Osterholz</c:v>
                </c:pt>
              </c:strCache>
            </c:strRef>
          </c:tx>
          <c:spPr>
            <a:ln w="38100">
              <a:solidFill>
                <a:srgbClr val="FFFF99"/>
              </a:solidFill>
            </a:ln>
          </c:spPr>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Indikator'!$M$14:$U$14</c:f>
              <c:numCache/>
            </c:numRef>
          </c:val>
          <c:smooth val="0"/>
        </c:ser>
        <c:ser>
          <c:idx val="12"/>
          <c:order val="12"/>
          <c:tx>
            <c:strRef>
              <c:f>'Stadtteile Indikator'!$B$15</c:f>
              <c:strCache>
                <c:ptCount val="1"/>
                <c:pt idx="0">
                  <c:v>Hemelingen</c:v>
                </c:pt>
              </c:strCache>
            </c:strRef>
          </c:tx>
          <c:spPr>
            <a:ln w="127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Indikator'!$M$15:$U$15</c:f>
              <c:numCache/>
            </c:numRef>
          </c:val>
          <c:smooth val="0"/>
        </c:ser>
        <c:ser>
          <c:idx val="13"/>
          <c:order val="13"/>
          <c:tx>
            <c:strRef>
              <c:f>'Stadtteile Indikator'!$B$16</c:f>
              <c:strCache>
                <c:ptCount val="1"/>
                <c:pt idx="0">
                  <c:v>Findorff</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Indikator'!$M$16:$U$16</c:f>
              <c:numCache/>
            </c:numRef>
          </c:val>
          <c:smooth val="0"/>
        </c:ser>
        <c:ser>
          <c:idx val="14"/>
          <c:order val="14"/>
          <c:tx>
            <c:strRef>
              <c:f>'Stadtteile Indikator'!$B$17</c:f>
              <c:strCache>
                <c:ptCount val="1"/>
                <c:pt idx="0">
                  <c:v>Walle</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Indikator'!$M$17:$U$17</c:f>
              <c:numCache/>
            </c:numRef>
          </c:val>
          <c:smooth val="0"/>
        </c:ser>
        <c:ser>
          <c:idx val="15"/>
          <c:order val="15"/>
          <c:tx>
            <c:strRef>
              <c:f>'Stadtteile Indikator'!$B$18</c:f>
              <c:strCache>
                <c:ptCount val="1"/>
                <c:pt idx="0">
                  <c:v>Gröpelingen</c:v>
                </c:pt>
              </c:strCache>
            </c:strRef>
          </c:tx>
          <c:spPr>
            <a:ln w="3175">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0000"/>
                </a:solidFill>
              </a:ln>
            </c:spPr>
          </c:marker>
          <c:cat>
            <c:numRef>
              <c:f>'Stadtteile Indikator'!$M$1:$U$1</c:f>
              <c:numCache/>
            </c:numRef>
          </c:cat>
          <c:val>
            <c:numRef>
              <c:f>'Stadtteile Indikator'!$M$18:$U$18</c:f>
              <c:numCache/>
            </c:numRef>
          </c:val>
          <c:smooth val="0"/>
        </c:ser>
        <c:ser>
          <c:idx val="16"/>
          <c:order val="16"/>
          <c:tx>
            <c:strRef>
              <c:f>'Stadtteile Indikator'!$B$19</c:f>
              <c:strCache>
                <c:ptCount val="1"/>
                <c:pt idx="0">
                  <c:v>Burglesum</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Indikator'!$M$19:$U$19</c:f>
              <c:numCache/>
            </c:numRef>
          </c:val>
          <c:smooth val="0"/>
        </c:ser>
        <c:ser>
          <c:idx val="17"/>
          <c:order val="17"/>
          <c:tx>
            <c:strRef>
              <c:f>'Stadtteile Indikator'!$B$20</c:f>
              <c:strCache>
                <c:ptCount val="1"/>
                <c:pt idx="0">
                  <c:v>Vegesack</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Indikator'!$M$20:$U$20</c:f>
              <c:numCache/>
            </c:numRef>
          </c:val>
          <c:smooth val="0"/>
        </c:ser>
        <c:ser>
          <c:idx val="18"/>
          <c:order val="18"/>
          <c:tx>
            <c:strRef>
              <c:f>'Stadtteile Indikator'!$B$21</c:f>
              <c:strCache>
                <c:ptCount val="1"/>
                <c:pt idx="0">
                  <c:v>Blumenthal</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Indikator'!$M$21:$U$21</c:f>
              <c:numCache/>
            </c:numRef>
          </c:val>
          <c:smooth val="0"/>
        </c:ser>
        <c:marker val="1"/>
        <c:axId val="31756966"/>
        <c:axId val="17377239"/>
      </c:lineChart>
      <c:catAx>
        <c:axId val="3175696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377239"/>
        <c:crosses val="autoZero"/>
        <c:auto val="1"/>
        <c:lblOffset val="100"/>
        <c:noMultiLvlLbl val="0"/>
      </c:catAx>
      <c:valAx>
        <c:axId val="17377239"/>
        <c:scaling>
          <c:orientation val="minMax"/>
          <c:max val="140"/>
          <c:min val="-11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756966"/>
        <c:crossesAt val="1"/>
        <c:crossBetween val="midCat"/>
        <c:dispUnits/>
        <c:majorUnit val="10"/>
      </c:valAx>
      <c:spPr>
        <a:noFill/>
        <a:ln>
          <a:noFill/>
        </a:ln>
      </c:spPr>
    </c:plotArea>
    <c:legend>
      <c:legendPos val="r"/>
      <c:layout>
        <c:manualLayout>
          <c:xMode val="edge"/>
          <c:yMode val="edge"/>
          <c:x val="0.87425"/>
          <c:y val="0"/>
          <c:w val="0.12575"/>
          <c:h val="0.47925"/>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22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'Horn-Lehe (34)'!$B$3</c:f>
              <c:strCache>
                <c:ptCount val="1"/>
                <c:pt idx="0">
                  <c:v>OT Horn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'Horn-Lehe (34)'!$M$1:$U$1</c:f>
              <c:numCache/>
            </c:numRef>
          </c:cat>
          <c:val>
            <c:numRef>
              <c:f>'Horn-Lehe (34)'!$M$3:$U$3</c:f>
              <c:numCache/>
            </c:numRef>
          </c:val>
          <c:smooth val="0"/>
        </c:ser>
        <c:ser>
          <c:idx val="1"/>
          <c:order val="1"/>
          <c:tx>
            <c:strRef>
              <c:f>'Horn-Lehe (34)'!$B$4</c:f>
              <c:strCache>
                <c:ptCount val="1"/>
                <c:pt idx="0">
                  <c:v>OT Lehe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'Horn-Lehe (34)'!$M$1:$U$1</c:f>
              <c:numCache/>
            </c:numRef>
          </c:cat>
          <c:val>
            <c:numRef>
              <c:f>'Horn-Lehe (34)'!$M$4:$U$4</c:f>
              <c:numCache/>
            </c:numRef>
          </c:val>
          <c:smooth val="0"/>
        </c:ser>
        <c:ser>
          <c:idx val="2"/>
          <c:order val="2"/>
          <c:tx>
            <c:strRef>
              <c:f>'Horn-Lehe (34)'!$B$5</c:f>
              <c:strCache>
                <c:ptCount val="1"/>
                <c:pt idx="0">
                  <c:v>OT Lehester Deich</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'Horn-Lehe (34)'!$M$1:$U$1</c:f>
              <c:numCache/>
            </c:numRef>
          </c:cat>
          <c:val>
            <c:numRef>
              <c:f>'Horn-Lehe (34)'!$M$5:$U$5</c:f>
              <c:numCache/>
            </c:numRef>
          </c:val>
          <c:smooth val="0"/>
        </c:ser>
        <c:marker val="1"/>
        <c:axId val="23526714"/>
        <c:axId val="10413835"/>
      </c:lineChart>
      <c:catAx>
        <c:axId val="2352671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0413835"/>
        <c:crosses val="autoZero"/>
        <c:auto val="1"/>
        <c:lblOffset val="100"/>
        <c:noMultiLvlLbl val="0"/>
      </c:catAx>
      <c:valAx>
        <c:axId val="10413835"/>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526714"/>
        <c:crossesAt val="1"/>
        <c:crossBetween val="midCat"/>
        <c:dispUnits/>
        <c:majorUnit val="10"/>
      </c:valAx>
      <c:spPr>
        <a:noFill/>
        <a:ln>
          <a:noFill/>
        </a:ln>
      </c:spPr>
    </c:plotArea>
    <c:legend>
      <c:legendPos val="r"/>
      <c:layout>
        <c:manualLayout>
          <c:xMode val="edge"/>
          <c:yMode val="edge"/>
          <c:x val="0.7322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'Borgfeld (35)'!$B$3</c:f>
              <c:strCache>
                <c:ptCount val="1"/>
                <c:pt idx="0">
                  <c:v>OT Borgfeld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'Borgfeld (35)'!$C$1:$K$1</c:f>
              <c:numCache/>
            </c:numRef>
          </c:cat>
          <c:val>
            <c:numRef>
              <c:f>'Borgfeld (35)'!$C$3:$K$3</c:f>
              <c:numCache/>
            </c:numRef>
          </c:val>
          <c:smooth val="0"/>
        </c:ser>
        <c:marker val="1"/>
        <c:axId val="26615652"/>
        <c:axId val="38214277"/>
      </c:lineChart>
      <c:catAx>
        <c:axId val="26615652"/>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8214277"/>
        <c:crosses val="autoZero"/>
        <c:auto val="1"/>
        <c:lblOffset val="100"/>
        <c:noMultiLvlLbl val="0"/>
      </c:catAx>
      <c:valAx>
        <c:axId val="38214277"/>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6615652"/>
        <c:crossesAt val="1"/>
        <c:crossBetween val="midCat"/>
        <c:dispUnits/>
        <c:majorUnit val="10"/>
      </c:valAx>
      <c:spPr>
        <a:noFill/>
        <a:ln>
          <a:noFill/>
        </a:ln>
      </c:spPr>
    </c:plotArea>
    <c:legend>
      <c:legendPos val="r"/>
      <c:layout>
        <c:manualLayout>
          <c:xMode val="edge"/>
          <c:yMode val="edge"/>
          <c:x val="0.79775"/>
          <c:y val="0.1337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'Borgfeld (35)'!$B$3</c:f>
              <c:strCache>
                <c:ptCount val="1"/>
                <c:pt idx="0">
                  <c:v>OT Borgfeld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'Borgfeld (35)'!$M$1:$U$1</c:f>
              <c:numCache/>
            </c:numRef>
          </c:cat>
          <c:val>
            <c:numRef>
              <c:f>'Borgfeld (35)'!$M$3:$U$3</c:f>
              <c:numCache/>
            </c:numRef>
          </c:val>
          <c:smooth val="0"/>
        </c:ser>
        <c:marker val="1"/>
        <c:axId val="8384174"/>
        <c:axId val="8348703"/>
      </c:lineChart>
      <c:catAx>
        <c:axId val="838417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348703"/>
        <c:crosses val="autoZero"/>
        <c:auto val="1"/>
        <c:lblOffset val="100"/>
        <c:noMultiLvlLbl val="0"/>
      </c:catAx>
      <c:valAx>
        <c:axId val="8348703"/>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384174"/>
        <c:crossesAt val="1"/>
        <c:crossBetween val="midCat"/>
        <c:dispUnits/>
        <c:majorUnit val="10"/>
      </c:valAx>
      <c:spPr>
        <a:noFill/>
        <a:ln>
          <a:noFill/>
        </a:ln>
      </c:spPr>
    </c:plotArea>
    <c:legend>
      <c:legendPos val="r"/>
      <c:layout>
        <c:manualLayout>
          <c:xMode val="edge"/>
          <c:yMode val="edge"/>
          <c:x val="0.80475"/>
          <c:y val="0.0015"/>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'Oberneuland (36)'!$B$3</c:f>
              <c:strCache>
                <c:ptCount val="1"/>
                <c:pt idx="0">
                  <c:v>OT Oberneuland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'Oberneuland (36)'!$C$1:$K$1</c:f>
              <c:numCache/>
            </c:numRef>
          </c:cat>
          <c:val>
            <c:numRef>
              <c:f>'Oberneuland (36)'!$C$3:$K$3</c:f>
              <c:numCache/>
            </c:numRef>
          </c:val>
          <c:smooth val="0"/>
        </c:ser>
        <c:marker val="1"/>
        <c:axId val="8029464"/>
        <c:axId val="5156313"/>
      </c:lineChart>
      <c:catAx>
        <c:axId val="8029464"/>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156313"/>
        <c:crosses val="autoZero"/>
        <c:auto val="1"/>
        <c:lblOffset val="100"/>
        <c:noMultiLvlLbl val="0"/>
      </c:catAx>
      <c:valAx>
        <c:axId val="5156313"/>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8029464"/>
        <c:crossesAt val="1"/>
        <c:crossBetween val="midCat"/>
        <c:dispUnits/>
        <c:majorUnit val="10"/>
      </c:valAx>
      <c:spPr>
        <a:noFill/>
        <a:ln>
          <a:noFill/>
        </a:ln>
      </c:spPr>
    </c:plotArea>
    <c:legend>
      <c:legendPos val="r"/>
      <c:layout>
        <c:manualLayout>
          <c:xMode val="edge"/>
          <c:yMode val="edge"/>
          <c:x val="0.7515"/>
          <c:y val="0.001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'Oberneuland (36)'!$B$3</c:f>
              <c:strCache>
                <c:ptCount val="1"/>
                <c:pt idx="0">
                  <c:v>OT Oberneuland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'Oberneuland (36)'!$M$1:$U$1</c:f>
              <c:numCache/>
            </c:numRef>
          </c:cat>
          <c:val>
            <c:numRef>
              <c:f>'Oberneuland (36)'!$M$3:$U$3</c:f>
              <c:numCache/>
            </c:numRef>
          </c:val>
          <c:smooth val="0"/>
        </c:ser>
        <c:marker val="1"/>
        <c:axId val="46406818"/>
        <c:axId val="15008179"/>
      </c:lineChart>
      <c:catAx>
        <c:axId val="4640681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008179"/>
        <c:crosses val="autoZero"/>
        <c:auto val="1"/>
        <c:lblOffset val="100"/>
        <c:noMultiLvlLbl val="0"/>
      </c:catAx>
      <c:valAx>
        <c:axId val="15008179"/>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406818"/>
        <c:crossesAt val="1"/>
        <c:crossBetween val="midCat"/>
        <c:dispUnits/>
        <c:majorUnit val="10"/>
      </c:valAx>
      <c:spPr>
        <a:noFill/>
        <a:ln>
          <a:noFill/>
        </a:ln>
      </c:spPr>
    </c:plotArea>
    <c:legend>
      <c:legendPos val="r"/>
      <c:layout>
        <c:manualLayout>
          <c:xMode val="edge"/>
          <c:yMode val="edge"/>
          <c:x val="0.73425"/>
          <c:y val="0.0015"/>
          <c:w val="0.26575"/>
          <c:h val="0.03375"/>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'Osterholz (37)'!$B$3</c:f>
              <c:strCache>
                <c:ptCount val="1"/>
                <c:pt idx="0">
                  <c:v>OT Ellener Feld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'Osterholz (37)'!$C$1:$K$1</c:f>
              <c:numCache/>
            </c:numRef>
          </c:cat>
          <c:val>
            <c:numRef>
              <c:f>'Osterholz (37)'!$C$3:$K$3</c:f>
              <c:numCache/>
            </c:numRef>
          </c:val>
          <c:smooth val="0"/>
        </c:ser>
        <c:ser>
          <c:idx val="1"/>
          <c:order val="1"/>
          <c:tx>
            <c:strRef>
              <c:f>'Osterholz (37)'!$B$4</c:f>
              <c:strCache>
                <c:ptCount val="1"/>
                <c:pt idx="0">
                  <c:v>OT Ell.-Schevemoor</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'Osterholz (37)'!$C$1:$K$1</c:f>
              <c:numCache/>
            </c:numRef>
          </c:cat>
          <c:val>
            <c:numRef>
              <c:f>'Osterholz (37)'!$C$4:$K$4</c:f>
              <c:numCache/>
            </c:numRef>
          </c:val>
          <c:smooth val="0"/>
        </c:ser>
        <c:ser>
          <c:idx val="2"/>
          <c:order val="2"/>
          <c:tx>
            <c:strRef>
              <c:f>'Osterholz (37)'!$B$5</c:f>
              <c:strCache>
                <c:ptCount val="1"/>
                <c:pt idx="0">
                  <c:v>OT Tenever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'Osterholz (37)'!$C$1:$K$1</c:f>
              <c:numCache/>
            </c:numRef>
          </c:cat>
          <c:val>
            <c:numRef>
              <c:f>'Osterholz (37)'!$C$5:$K$5</c:f>
              <c:numCache/>
            </c:numRef>
          </c:val>
          <c:smooth val="0"/>
        </c:ser>
        <c:ser>
          <c:idx val="3"/>
          <c:order val="3"/>
          <c:tx>
            <c:strRef>
              <c:f>'Osterholz (37)'!$B$6</c:f>
              <c:strCache>
                <c:ptCount val="1"/>
                <c:pt idx="0">
                  <c:v>OT Osterholz</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'Osterholz (37)'!$C$1:$K$1</c:f>
              <c:numCache/>
            </c:numRef>
          </c:cat>
          <c:val>
            <c:numRef>
              <c:f>'Osterholz (37)'!$C$6:$K$6</c:f>
              <c:numCache/>
            </c:numRef>
          </c:val>
          <c:smooth val="0"/>
        </c:ser>
        <c:ser>
          <c:idx val="4"/>
          <c:order val="4"/>
          <c:tx>
            <c:strRef>
              <c:f>'Osterholz (37)'!$B$7</c:f>
              <c:strCache>
                <c:ptCount val="1"/>
                <c:pt idx="0">
                  <c:v>OT Blockdieck</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'Osterholz (37)'!$C$1:$K$1</c:f>
              <c:numCache/>
            </c:numRef>
          </c:cat>
          <c:val>
            <c:numRef>
              <c:f>'Osterholz (37)'!$C$7:$K$7</c:f>
              <c:numCache/>
            </c:numRef>
          </c:val>
          <c:smooth val="0"/>
        </c:ser>
        <c:marker val="1"/>
        <c:axId val="855884"/>
        <c:axId val="7702957"/>
      </c:lineChart>
      <c:catAx>
        <c:axId val="855884"/>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7702957"/>
        <c:crosses val="autoZero"/>
        <c:auto val="1"/>
        <c:lblOffset val="100"/>
        <c:noMultiLvlLbl val="0"/>
      </c:catAx>
      <c:valAx>
        <c:axId val="7702957"/>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855884"/>
        <c:crossesAt val="1"/>
        <c:crossBetween val="midCat"/>
        <c:dispUnits/>
        <c:majorUnit val="10"/>
      </c:valAx>
      <c:spPr>
        <a:noFill/>
        <a:ln>
          <a:noFill/>
        </a:ln>
      </c:spPr>
    </c:plotArea>
    <c:legend>
      <c:legendPos val="r"/>
      <c:layout>
        <c:manualLayout>
          <c:xMode val="edge"/>
          <c:yMode val="edge"/>
          <c:x val="0.712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'Osterholz (37)'!$B$3</c:f>
              <c:strCache>
                <c:ptCount val="1"/>
                <c:pt idx="0">
                  <c:v>OT Ellener Feld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'Osterholz (37)'!$M$1:$U$1</c:f>
              <c:numCache/>
            </c:numRef>
          </c:cat>
          <c:val>
            <c:numRef>
              <c:f>'Osterholz (37)'!$M$3:$U$3</c:f>
              <c:numCache/>
            </c:numRef>
          </c:val>
          <c:smooth val="0"/>
        </c:ser>
        <c:ser>
          <c:idx val="1"/>
          <c:order val="1"/>
          <c:tx>
            <c:strRef>
              <c:f>'Osterholz (37)'!$B$4</c:f>
              <c:strCache>
                <c:ptCount val="1"/>
                <c:pt idx="0">
                  <c:v>OT Ell.-Schevemoor</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'Osterholz (37)'!$M$1:$U$1</c:f>
              <c:numCache/>
            </c:numRef>
          </c:cat>
          <c:val>
            <c:numRef>
              <c:f>'Osterholz (37)'!$M$4:$U$4</c:f>
              <c:numCache/>
            </c:numRef>
          </c:val>
          <c:smooth val="0"/>
        </c:ser>
        <c:ser>
          <c:idx val="2"/>
          <c:order val="2"/>
          <c:tx>
            <c:strRef>
              <c:f>'Osterholz (37)'!$B$5</c:f>
              <c:strCache>
                <c:ptCount val="1"/>
                <c:pt idx="0">
                  <c:v>OT Tenever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'Osterholz (37)'!$M$1:$U$1</c:f>
              <c:numCache/>
            </c:numRef>
          </c:cat>
          <c:val>
            <c:numRef>
              <c:f>'Osterholz (37)'!$M$5:$U$5</c:f>
              <c:numCache/>
            </c:numRef>
          </c:val>
          <c:smooth val="0"/>
        </c:ser>
        <c:ser>
          <c:idx val="3"/>
          <c:order val="3"/>
          <c:tx>
            <c:strRef>
              <c:f>'Osterholz (37)'!$B$6</c:f>
              <c:strCache>
                <c:ptCount val="1"/>
                <c:pt idx="0">
                  <c:v>OT Osterholz</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'Osterholz (37)'!$M$1:$U$1</c:f>
              <c:numCache/>
            </c:numRef>
          </c:cat>
          <c:val>
            <c:numRef>
              <c:f>'Osterholz (37)'!$M$6:$U$6</c:f>
              <c:numCache/>
            </c:numRef>
          </c:val>
          <c:smooth val="0"/>
        </c:ser>
        <c:ser>
          <c:idx val="4"/>
          <c:order val="4"/>
          <c:tx>
            <c:strRef>
              <c:f>'Osterholz (37)'!$B$7</c:f>
              <c:strCache>
                <c:ptCount val="1"/>
                <c:pt idx="0">
                  <c:v>OT Blockdieck</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'Osterholz (37)'!$M$1:$U$1</c:f>
              <c:numCache/>
            </c:numRef>
          </c:cat>
          <c:val>
            <c:numRef>
              <c:f>'Osterholz (37)'!$M$7:$U$7</c:f>
              <c:numCache/>
            </c:numRef>
          </c:val>
          <c:smooth val="0"/>
        </c:ser>
        <c:marker val="1"/>
        <c:axId val="2217750"/>
        <c:axId val="19959751"/>
      </c:lineChart>
      <c:catAx>
        <c:axId val="221775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959751"/>
        <c:crosses val="autoZero"/>
        <c:auto val="1"/>
        <c:lblOffset val="100"/>
        <c:noMultiLvlLbl val="0"/>
      </c:catAx>
      <c:valAx>
        <c:axId val="19959751"/>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17750"/>
        <c:crossesAt val="1"/>
        <c:crossBetween val="midCat"/>
        <c:dispUnits/>
        <c:majorUnit val="10"/>
      </c:valAx>
      <c:spPr>
        <a:noFill/>
        <a:ln>
          <a:noFill/>
        </a:ln>
      </c:spPr>
    </c:plotArea>
    <c:legend>
      <c:legendPos val="r"/>
      <c:layout>
        <c:manualLayout>
          <c:xMode val="edge"/>
          <c:yMode val="edge"/>
          <c:x val="0.719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'Hemelingen (38)'!$B$3</c:f>
              <c:strCache>
                <c:ptCount val="1"/>
                <c:pt idx="0">
                  <c:v>OT Sebaldsbrück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'Hemelingen (38)'!$C$1:$K$1</c:f>
              <c:numCache/>
            </c:numRef>
          </c:cat>
          <c:val>
            <c:numRef>
              <c:f>'Hemelingen (38)'!$C$3:$K$3</c:f>
              <c:numCache/>
            </c:numRef>
          </c:val>
          <c:smooth val="0"/>
        </c:ser>
        <c:ser>
          <c:idx val="1"/>
          <c:order val="1"/>
          <c:tx>
            <c:strRef>
              <c:f>'Hemelingen (38)'!$B$4</c:f>
              <c:strCache>
                <c:ptCount val="1"/>
                <c:pt idx="0">
                  <c:v>OT Hastedt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'Hemelingen (38)'!$C$1:$K$1</c:f>
              <c:numCache/>
            </c:numRef>
          </c:cat>
          <c:val>
            <c:numRef>
              <c:f>'Hemelingen (38)'!$C$4:$K$4</c:f>
              <c:numCache/>
            </c:numRef>
          </c:val>
          <c:smooth val="0"/>
        </c:ser>
        <c:ser>
          <c:idx val="2"/>
          <c:order val="2"/>
          <c:tx>
            <c:strRef>
              <c:f>'Hemelingen (38)'!$B$5</c:f>
              <c:strCache>
                <c:ptCount val="1"/>
                <c:pt idx="0">
                  <c:v>OT Hemelingen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'Hemelingen (38)'!$C$1:$K$1</c:f>
              <c:numCache/>
            </c:numRef>
          </c:cat>
          <c:val>
            <c:numRef>
              <c:f>'Hemelingen (38)'!$C$5:$K$5</c:f>
              <c:numCache/>
            </c:numRef>
          </c:val>
          <c:smooth val="0"/>
        </c:ser>
        <c:ser>
          <c:idx val="3"/>
          <c:order val="3"/>
          <c:tx>
            <c:strRef>
              <c:f>'Hemelingen (38)'!$B$6</c:f>
              <c:strCache>
                <c:ptCount val="1"/>
                <c:pt idx="0">
                  <c:v>OT Ahrbergen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'Hemelingen (38)'!$C$1:$K$1</c:f>
              <c:numCache/>
            </c:numRef>
          </c:cat>
          <c:val>
            <c:numRef>
              <c:f>'Hemelingen (38)'!$C$6:$K$6</c:f>
              <c:numCache/>
            </c:numRef>
          </c:val>
          <c:smooth val="0"/>
        </c:ser>
        <c:ser>
          <c:idx val="4"/>
          <c:order val="4"/>
          <c:tx>
            <c:strRef>
              <c:f>'Hemelingen (38)'!$B$7</c:f>
              <c:strCache>
                <c:ptCount val="1"/>
                <c:pt idx="0">
                  <c:v>OT Mahndorf</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'Hemelingen (38)'!$C$1:$K$1</c:f>
              <c:numCache/>
            </c:numRef>
          </c:cat>
          <c:val>
            <c:numRef>
              <c:f>'Hemelingen (38)'!$C$7:$K$7</c:f>
              <c:numCache/>
            </c:numRef>
          </c:val>
          <c:smooth val="0"/>
        </c:ser>
        <c:marker val="1"/>
        <c:axId val="45420032"/>
        <c:axId val="6127105"/>
      </c:lineChart>
      <c:catAx>
        <c:axId val="45420032"/>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127105"/>
        <c:crosses val="autoZero"/>
        <c:auto val="1"/>
        <c:lblOffset val="100"/>
        <c:noMultiLvlLbl val="0"/>
      </c:catAx>
      <c:valAx>
        <c:axId val="6127105"/>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5420032"/>
        <c:crossesAt val="1"/>
        <c:crossBetween val="midCat"/>
        <c:dispUnits/>
        <c:majorUnit val="10"/>
      </c:valAx>
      <c:spPr>
        <a:noFill/>
        <a:ln>
          <a:noFill/>
        </a:ln>
      </c:spPr>
    </c:plotArea>
    <c:legend>
      <c:legendPos val="r"/>
      <c:layout>
        <c:manualLayout>
          <c:xMode val="edge"/>
          <c:yMode val="edge"/>
          <c:x val="0.0592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'Hemelingen (38)'!$B$3</c:f>
              <c:strCache>
                <c:ptCount val="1"/>
                <c:pt idx="0">
                  <c:v>OT Sebaldsbrück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'Hemelingen (38)'!$M$1:$U$1</c:f>
              <c:numCache/>
            </c:numRef>
          </c:cat>
          <c:val>
            <c:numRef>
              <c:f>'Hemelingen (38)'!$M$3:$U$3</c:f>
              <c:numCache/>
            </c:numRef>
          </c:val>
          <c:smooth val="0"/>
        </c:ser>
        <c:ser>
          <c:idx val="1"/>
          <c:order val="1"/>
          <c:tx>
            <c:strRef>
              <c:f>'Hemelingen (38)'!$B$4</c:f>
              <c:strCache>
                <c:ptCount val="1"/>
                <c:pt idx="0">
                  <c:v>OT Hastedt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'Hemelingen (38)'!$M$1:$U$1</c:f>
              <c:numCache/>
            </c:numRef>
          </c:cat>
          <c:val>
            <c:numRef>
              <c:f>'Hemelingen (38)'!$M$4:$U$4</c:f>
              <c:numCache/>
            </c:numRef>
          </c:val>
          <c:smooth val="0"/>
        </c:ser>
        <c:ser>
          <c:idx val="2"/>
          <c:order val="2"/>
          <c:tx>
            <c:strRef>
              <c:f>'Hemelingen (38)'!$B$5</c:f>
              <c:strCache>
                <c:ptCount val="1"/>
                <c:pt idx="0">
                  <c:v>OT Hemelingen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'Hemelingen (38)'!$M$1:$U$1</c:f>
              <c:numCache/>
            </c:numRef>
          </c:cat>
          <c:val>
            <c:numRef>
              <c:f>'Hemelingen (38)'!$M$5:$U$5</c:f>
              <c:numCache/>
            </c:numRef>
          </c:val>
          <c:smooth val="0"/>
        </c:ser>
        <c:ser>
          <c:idx val="3"/>
          <c:order val="3"/>
          <c:tx>
            <c:strRef>
              <c:f>'Hemelingen (38)'!$B$6</c:f>
              <c:strCache>
                <c:ptCount val="1"/>
                <c:pt idx="0">
                  <c:v>OT Ahrbergen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'Hemelingen (38)'!$M$1:$U$1</c:f>
              <c:numCache/>
            </c:numRef>
          </c:cat>
          <c:val>
            <c:numRef>
              <c:f>'Hemelingen (38)'!$M$6:$U$6</c:f>
              <c:numCache/>
            </c:numRef>
          </c:val>
          <c:smooth val="0"/>
        </c:ser>
        <c:ser>
          <c:idx val="4"/>
          <c:order val="4"/>
          <c:tx>
            <c:strRef>
              <c:f>'Hemelingen (38)'!$B$7</c:f>
              <c:strCache>
                <c:ptCount val="1"/>
                <c:pt idx="0">
                  <c:v>OT Mahndorf</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'Hemelingen (38)'!$M$1:$U$1</c:f>
              <c:numCache/>
            </c:numRef>
          </c:cat>
          <c:val>
            <c:numRef>
              <c:f>'Hemelingen (38)'!$M$7:$U$7</c:f>
              <c:numCache/>
            </c:numRef>
          </c:val>
          <c:smooth val="0"/>
        </c:ser>
        <c:marker val="1"/>
        <c:axId val="55143946"/>
        <c:axId val="26533467"/>
      </c:lineChart>
      <c:catAx>
        <c:axId val="5514394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533467"/>
        <c:crosses val="autoZero"/>
        <c:auto val="1"/>
        <c:lblOffset val="100"/>
        <c:noMultiLvlLbl val="0"/>
      </c:catAx>
      <c:valAx>
        <c:axId val="26533467"/>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143946"/>
        <c:crossesAt val="1"/>
        <c:crossBetween val="midCat"/>
        <c:dispUnits/>
        <c:majorUnit val="10"/>
      </c:valAx>
      <c:spPr>
        <a:noFill/>
        <a:ln>
          <a:noFill/>
        </a:ln>
      </c:spPr>
    </c:plotArea>
    <c:legend>
      <c:legendPos val="r"/>
      <c:layout>
        <c:manualLayout>
          <c:xMode val="edge"/>
          <c:yMode val="edge"/>
          <c:x val="0.746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'Findorff (42)'!$B$3</c:f>
              <c:strCache>
                <c:ptCount val="1"/>
                <c:pt idx="0">
                  <c:v>OT Regensburger Str.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'Findorff (42)'!$C$1:$K$1</c:f>
              <c:numCache/>
            </c:numRef>
          </c:cat>
          <c:val>
            <c:numRef>
              <c:f>'Findorff (42)'!$C$3:$K$3</c:f>
              <c:numCache/>
            </c:numRef>
          </c:val>
          <c:smooth val="0"/>
        </c:ser>
        <c:ser>
          <c:idx val="1"/>
          <c:order val="1"/>
          <c:tx>
            <c:strRef>
              <c:f>'Findorff (42)'!$B$4</c:f>
              <c:strCache>
                <c:ptCount val="1"/>
                <c:pt idx="0">
                  <c:v>OT Findorff-Bürgerweide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'Findorff (42)'!$C$1:$K$1</c:f>
              <c:numCache/>
            </c:numRef>
          </c:cat>
          <c:val>
            <c:numRef>
              <c:f>'Findorff (42)'!$C$4:$K$4</c:f>
              <c:numCache/>
            </c:numRef>
          </c:val>
          <c:smooth val="0"/>
        </c:ser>
        <c:ser>
          <c:idx val="2"/>
          <c:order val="2"/>
          <c:tx>
            <c:strRef>
              <c:f>'Findorff (42)'!$B$5</c:f>
              <c:strCache>
                <c:ptCount val="1"/>
                <c:pt idx="0">
                  <c:v>OT Weidedamm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'Findorff (42)'!$C$1:$K$1</c:f>
              <c:numCache/>
            </c:numRef>
          </c:cat>
          <c:val>
            <c:numRef>
              <c:f>'Findorff (42)'!$C$5:$K$5</c:f>
              <c:numCache/>
            </c:numRef>
          </c:val>
          <c:smooth val="0"/>
        </c:ser>
        <c:ser>
          <c:idx val="3"/>
          <c:order val="3"/>
          <c:tx>
            <c:strRef>
              <c:f>'Findorff (42)'!$B$6</c:f>
              <c:strCache>
                <c:ptCount val="1"/>
                <c:pt idx="0">
                  <c:v>OT In den Hufen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'Findorff (42)'!$C$1:$K$1</c:f>
              <c:numCache/>
            </c:numRef>
          </c:cat>
          <c:val>
            <c:numRef>
              <c:f>'Findorff (42)'!$C$6:$K$6</c:f>
              <c:numCache/>
            </c:numRef>
          </c:val>
          <c:smooth val="0"/>
        </c:ser>
        <c:marker val="1"/>
        <c:axId val="37474612"/>
        <c:axId val="1727189"/>
      </c:lineChart>
      <c:catAx>
        <c:axId val="37474612"/>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727189"/>
        <c:crosses val="autoZero"/>
        <c:auto val="1"/>
        <c:lblOffset val="100"/>
        <c:noMultiLvlLbl val="0"/>
      </c:catAx>
      <c:valAx>
        <c:axId val="1727189"/>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7474612"/>
        <c:crossesAt val="1"/>
        <c:crossBetween val="midCat"/>
        <c:dispUnits/>
        <c:majorUnit val="10"/>
      </c:valAx>
      <c:spPr>
        <a:noFill/>
        <a:ln>
          <a:noFill/>
        </a:ln>
      </c:spPr>
    </c:plotArea>
    <c:legend>
      <c:legendPos val="r"/>
      <c:layout>
        <c:manualLayout>
          <c:xMode val="edge"/>
          <c:yMode val="edge"/>
          <c:x val="0.6697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
          <c:w val="0.9805"/>
          <c:h val="1"/>
        </c:manualLayout>
      </c:layout>
      <c:lineChart>
        <c:grouping val="standard"/>
        <c:varyColors val="0"/>
        <c:ser>
          <c:idx val="0"/>
          <c:order val="0"/>
          <c:tx>
            <c:strRef>
              <c:f>'Mitte (11)'!$B$3</c:f>
              <c:strCache>
                <c:ptCount val="1"/>
                <c:pt idx="0">
                  <c:v>OT Altstadt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'Mitte (11)'!$C$1:$K$1</c:f>
              <c:numCache/>
            </c:numRef>
          </c:cat>
          <c:val>
            <c:numRef>
              <c:f>'Mitte (11)'!$C$3:$K$3</c:f>
              <c:numCache/>
            </c:numRef>
          </c:val>
          <c:smooth val="0"/>
        </c:ser>
        <c:ser>
          <c:idx val="1"/>
          <c:order val="1"/>
          <c:tx>
            <c:strRef>
              <c:f>'Mitte (11)'!$B$4</c:f>
              <c:strCache>
                <c:ptCount val="1"/>
                <c:pt idx="0">
                  <c:v>OT Bahnhofsvorstadt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'Mitte (11)'!$C$1:$K$1</c:f>
              <c:numCache/>
            </c:numRef>
          </c:cat>
          <c:val>
            <c:numRef>
              <c:f>'Mitte (11)'!$C$4:$K$4</c:f>
              <c:numCache/>
            </c:numRef>
          </c:val>
          <c:smooth val="0"/>
        </c:ser>
        <c:ser>
          <c:idx val="2"/>
          <c:order val="2"/>
          <c:tx>
            <c:strRef>
              <c:f>'Mitte (11)'!$B$5</c:f>
              <c:strCache>
                <c:ptCount val="1"/>
                <c:pt idx="0">
                  <c:v>OT Ostertor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'Mitte (11)'!$C$1:$K$1</c:f>
              <c:numCache/>
            </c:numRef>
          </c:cat>
          <c:val>
            <c:numRef>
              <c:f>'Mitte (11)'!$C$5:$K$5</c:f>
              <c:numCache/>
            </c:numRef>
          </c:val>
          <c:smooth val="0"/>
        </c:ser>
        <c:marker val="1"/>
        <c:axId val="22177424"/>
        <c:axId val="65379089"/>
      </c:lineChart>
      <c:catAx>
        <c:axId val="2217742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379089"/>
        <c:crosses val="autoZero"/>
        <c:auto val="1"/>
        <c:lblOffset val="100"/>
        <c:noMultiLvlLbl val="0"/>
      </c:catAx>
      <c:valAx>
        <c:axId val="65379089"/>
        <c:scaling>
          <c:orientation val="minMax"/>
          <c:max val="80"/>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177424"/>
        <c:crossesAt val="1"/>
        <c:crossBetween val="midCat"/>
        <c:dispUnits/>
        <c:majorUnit val="10"/>
      </c:valAx>
      <c:spPr>
        <a:noFill/>
        <a:ln>
          <a:noFill/>
        </a:ln>
      </c:spPr>
    </c:plotArea>
    <c:legend>
      <c:legendPos val="r"/>
      <c:layout>
        <c:manualLayout>
          <c:xMode val="edge"/>
          <c:yMode val="edge"/>
          <c:x val="0.7032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'Findorff (42)'!$B$3</c:f>
              <c:strCache>
                <c:ptCount val="1"/>
                <c:pt idx="0">
                  <c:v>OT Regensburger Str.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'Findorff (42)'!$M$1:$U$1</c:f>
              <c:numCache/>
            </c:numRef>
          </c:cat>
          <c:val>
            <c:numRef>
              <c:f>'Findorff (42)'!$M$3:$U$3</c:f>
              <c:numCache/>
            </c:numRef>
          </c:val>
          <c:smooth val="0"/>
        </c:ser>
        <c:ser>
          <c:idx val="1"/>
          <c:order val="1"/>
          <c:tx>
            <c:strRef>
              <c:f>'Findorff (42)'!$B$4</c:f>
              <c:strCache>
                <c:ptCount val="1"/>
                <c:pt idx="0">
                  <c:v>OT Findorff-Bürgerweide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'Findorff (42)'!$M$1:$U$1</c:f>
              <c:numCache/>
            </c:numRef>
          </c:cat>
          <c:val>
            <c:numRef>
              <c:f>'Findorff (42)'!$M$4:$U$4</c:f>
              <c:numCache/>
            </c:numRef>
          </c:val>
          <c:smooth val="0"/>
        </c:ser>
        <c:ser>
          <c:idx val="2"/>
          <c:order val="2"/>
          <c:tx>
            <c:strRef>
              <c:f>'Findorff (42)'!$B$5</c:f>
              <c:strCache>
                <c:ptCount val="1"/>
                <c:pt idx="0">
                  <c:v>OT Weidedamm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'Findorff (42)'!$M$1:$U$1</c:f>
              <c:numCache/>
            </c:numRef>
          </c:cat>
          <c:val>
            <c:numRef>
              <c:f>'Findorff (42)'!$M$5:$U$5</c:f>
              <c:numCache/>
            </c:numRef>
          </c:val>
          <c:smooth val="0"/>
        </c:ser>
        <c:ser>
          <c:idx val="3"/>
          <c:order val="3"/>
          <c:tx>
            <c:strRef>
              <c:f>'Findorff (42)'!$B$6</c:f>
              <c:strCache>
                <c:ptCount val="1"/>
                <c:pt idx="0">
                  <c:v>OT In den Hufen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'Findorff (42)'!$M$1:$U$1</c:f>
              <c:numCache/>
            </c:numRef>
          </c:cat>
          <c:val>
            <c:numRef>
              <c:f>'Findorff (42)'!$M$6:$U$6</c:f>
              <c:numCache/>
            </c:numRef>
          </c:val>
          <c:smooth val="0"/>
        </c:ser>
        <c:marker val="1"/>
        <c:axId val="15544702"/>
        <c:axId val="5684591"/>
      </c:lineChart>
      <c:catAx>
        <c:axId val="1554470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84591"/>
        <c:crosses val="autoZero"/>
        <c:auto val="1"/>
        <c:lblOffset val="100"/>
        <c:noMultiLvlLbl val="0"/>
      </c:catAx>
      <c:valAx>
        <c:axId val="5684591"/>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544702"/>
        <c:crossesAt val="1"/>
        <c:crossBetween val="midCat"/>
        <c:dispUnits/>
        <c:majorUnit val="10"/>
      </c:valAx>
      <c:spPr>
        <a:noFill/>
        <a:ln>
          <a:noFill/>
        </a:ln>
      </c:spPr>
    </c:plotArea>
    <c:legend>
      <c:legendPos val="r"/>
      <c:layout>
        <c:manualLayout>
          <c:xMode val="edge"/>
          <c:yMode val="edge"/>
          <c:x val="0.678"/>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'Walle (43)'!$B$3</c:f>
              <c:strCache>
                <c:ptCount val="1"/>
                <c:pt idx="0">
                  <c:v>OT Utbremen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'Walle (43)'!$C$1:$K$1</c:f>
              <c:numCache/>
            </c:numRef>
          </c:cat>
          <c:val>
            <c:numRef>
              <c:f>'Walle (43)'!$C$3:$K$3</c:f>
              <c:numCache/>
            </c:numRef>
          </c:val>
          <c:smooth val="0"/>
        </c:ser>
        <c:ser>
          <c:idx val="1"/>
          <c:order val="1"/>
          <c:tx>
            <c:strRef>
              <c:f>'Walle (43)'!$B$4</c:f>
              <c:strCache>
                <c:ptCount val="1"/>
                <c:pt idx="0">
                  <c:v>OT Steffensweg</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'Walle (43)'!$C$1:$K$1</c:f>
              <c:numCache/>
            </c:numRef>
          </c:cat>
          <c:val>
            <c:numRef>
              <c:f>'Walle (43)'!$C$4:$K$4</c:f>
              <c:numCache/>
            </c:numRef>
          </c:val>
          <c:smooth val="0"/>
        </c:ser>
        <c:ser>
          <c:idx val="2"/>
          <c:order val="2"/>
          <c:tx>
            <c:strRef>
              <c:f>'Walle (43)'!$B$5</c:f>
              <c:strCache>
                <c:ptCount val="1"/>
                <c:pt idx="0">
                  <c:v>OT Westend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'Walle (43)'!$C$1:$K$1</c:f>
              <c:numCache/>
            </c:numRef>
          </c:cat>
          <c:val>
            <c:numRef>
              <c:f>'Walle (43)'!$C$5:$K$5</c:f>
              <c:numCache/>
            </c:numRef>
          </c:val>
          <c:smooth val="0"/>
        </c:ser>
        <c:ser>
          <c:idx val="3"/>
          <c:order val="3"/>
          <c:tx>
            <c:strRef>
              <c:f>'Walle (43)'!$B$6</c:f>
              <c:strCache>
                <c:ptCount val="1"/>
                <c:pt idx="0">
                  <c:v>OT Walle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'Walle (43)'!$C$1:$K$1</c:f>
              <c:numCache/>
            </c:numRef>
          </c:cat>
          <c:val>
            <c:numRef>
              <c:f>'Walle (43)'!$C$6:$K$6</c:f>
              <c:numCache/>
            </c:numRef>
          </c:val>
          <c:smooth val="0"/>
        </c:ser>
        <c:ser>
          <c:idx val="4"/>
          <c:order val="4"/>
          <c:tx>
            <c:strRef>
              <c:f>'Walle (43)'!$B$7</c:f>
              <c:strCache>
                <c:ptCount val="1"/>
                <c:pt idx="0">
                  <c:v>OT Osterfeuerberg</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'Walle (43)'!$C$1:$K$1</c:f>
              <c:numCache/>
            </c:numRef>
          </c:cat>
          <c:val>
            <c:numRef>
              <c:f>'Walle (43)'!$C$7:$K$7</c:f>
              <c:numCache/>
            </c:numRef>
          </c:val>
          <c:smooth val="0"/>
        </c:ser>
        <c:ser>
          <c:idx val="5"/>
          <c:order val="5"/>
          <c:tx>
            <c:strRef>
              <c:f>'Walle (43)'!$B$8</c:f>
              <c:strCache>
                <c:ptCount val="1"/>
                <c:pt idx="0">
                  <c:v>OT Hohweg</c:v>
                </c:pt>
              </c:strCache>
            </c:strRef>
          </c:tx>
          <c:extLst>
            <c:ext xmlns:c14="http://schemas.microsoft.com/office/drawing/2007/8/2/chart" uri="{6F2FDCE9-48DA-4B69-8628-5D25D57E5C99}">
              <c14:invertSolidFillFmt>
                <c14:spPr>
                  <a:solidFill>
                    <a:srgbClr val="000000"/>
                  </a:solidFill>
                </c14:spPr>
              </c14:invertSolidFillFmt>
            </c:ext>
          </c:extLst>
          <c:cat>
            <c:numRef>
              <c:f>'Walle (43)'!$C$1:$K$1</c:f>
              <c:numCache/>
            </c:numRef>
          </c:cat>
          <c:val>
            <c:numRef>
              <c:f>'Walle (43)'!$C$8:$K$8</c:f>
              <c:numCache/>
            </c:numRef>
          </c:val>
          <c:smooth val="0"/>
        </c:ser>
        <c:marker val="1"/>
        <c:axId val="51161320"/>
        <c:axId val="57798697"/>
      </c:lineChart>
      <c:catAx>
        <c:axId val="51161320"/>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7798697"/>
        <c:crosses val="autoZero"/>
        <c:auto val="1"/>
        <c:lblOffset val="100"/>
        <c:noMultiLvlLbl val="0"/>
      </c:catAx>
      <c:valAx>
        <c:axId val="57798697"/>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1161320"/>
        <c:crossesAt val="1"/>
        <c:crossBetween val="midCat"/>
        <c:dispUnits/>
        <c:majorUnit val="10"/>
      </c:valAx>
      <c:spPr>
        <a:noFill/>
        <a:ln>
          <a:noFill/>
        </a:ln>
      </c:spPr>
    </c:plotArea>
    <c:legend>
      <c:legendPos val="r"/>
      <c:layout>
        <c:manualLayout>
          <c:xMode val="edge"/>
          <c:yMode val="edge"/>
          <c:x val="0.7292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'Walle (43)'!$B$3</c:f>
              <c:strCache>
                <c:ptCount val="1"/>
                <c:pt idx="0">
                  <c:v>OT Utbremen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'Walle (43)'!$M$1:$U$1</c:f>
              <c:numCache/>
            </c:numRef>
          </c:cat>
          <c:val>
            <c:numRef>
              <c:f>'Walle (43)'!$M$3:$U$3</c:f>
              <c:numCache/>
            </c:numRef>
          </c:val>
          <c:smooth val="0"/>
        </c:ser>
        <c:ser>
          <c:idx val="1"/>
          <c:order val="1"/>
          <c:tx>
            <c:strRef>
              <c:f>'Walle (43)'!$B$4</c:f>
              <c:strCache>
                <c:ptCount val="1"/>
                <c:pt idx="0">
                  <c:v>OT Steffensweg</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'Walle (43)'!$M$1:$U$1</c:f>
              <c:numCache/>
            </c:numRef>
          </c:cat>
          <c:val>
            <c:numRef>
              <c:f>'Walle (43)'!$M$4:$U$4</c:f>
              <c:numCache/>
            </c:numRef>
          </c:val>
          <c:smooth val="0"/>
        </c:ser>
        <c:ser>
          <c:idx val="2"/>
          <c:order val="2"/>
          <c:tx>
            <c:strRef>
              <c:f>'Walle (43)'!$B$5</c:f>
              <c:strCache>
                <c:ptCount val="1"/>
                <c:pt idx="0">
                  <c:v>OT Westend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'Walle (43)'!$M$1:$U$1</c:f>
              <c:numCache/>
            </c:numRef>
          </c:cat>
          <c:val>
            <c:numRef>
              <c:f>'Walle (43)'!$M$5:$U$5</c:f>
              <c:numCache/>
            </c:numRef>
          </c:val>
          <c:smooth val="0"/>
        </c:ser>
        <c:ser>
          <c:idx val="3"/>
          <c:order val="3"/>
          <c:tx>
            <c:strRef>
              <c:f>'Walle (43)'!$B$6</c:f>
              <c:strCache>
                <c:ptCount val="1"/>
                <c:pt idx="0">
                  <c:v>OT Walle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'Walle (43)'!$M$1:$U$1</c:f>
              <c:numCache/>
            </c:numRef>
          </c:cat>
          <c:val>
            <c:numRef>
              <c:f>'Walle (43)'!$M$6:$U$6</c:f>
              <c:numCache/>
            </c:numRef>
          </c:val>
          <c:smooth val="0"/>
        </c:ser>
        <c:ser>
          <c:idx val="4"/>
          <c:order val="4"/>
          <c:tx>
            <c:strRef>
              <c:f>'Walle (43)'!$B$7</c:f>
              <c:strCache>
                <c:ptCount val="1"/>
                <c:pt idx="0">
                  <c:v>OT Osterfeuerberg</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'Walle (43)'!$M$1:$U$1</c:f>
              <c:numCache/>
            </c:numRef>
          </c:cat>
          <c:val>
            <c:numRef>
              <c:f>'Walle (43)'!$M$7:$U$7</c:f>
              <c:numCache/>
            </c:numRef>
          </c:val>
          <c:smooth val="0"/>
        </c:ser>
        <c:ser>
          <c:idx val="5"/>
          <c:order val="5"/>
          <c:tx>
            <c:strRef>
              <c:f>'Walle (43)'!$B$8</c:f>
              <c:strCache>
                <c:ptCount val="1"/>
                <c:pt idx="0">
                  <c:v>OT Hohweg</c:v>
                </c:pt>
              </c:strCache>
            </c:strRef>
          </c:tx>
          <c:extLst>
            <c:ext xmlns:c14="http://schemas.microsoft.com/office/drawing/2007/8/2/chart" uri="{6F2FDCE9-48DA-4B69-8628-5D25D57E5C99}">
              <c14:invertSolidFillFmt>
                <c14:spPr>
                  <a:solidFill>
                    <a:srgbClr val="000000"/>
                  </a:solidFill>
                </c14:spPr>
              </c14:invertSolidFillFmt>
            </c:ext>
          </c:extLst>
          <c:cat>
            <c:numRef>
              <c:f>'Walle (43)'!$M$1:$U$1</c:f>
              <c:numCache/>
            </c:numRef>
          </c:cat>
          <c:val>
            <c:numRef>
              <c:f>'Walle (43)'!$M$8:$U$8</c:f>
              <c:numCache/>
            </c:numRef>
          </c:val>
          <c:smooth val="0"/>
        </c:ser>
        <c:marker val="1"/>
        <c:axId val="50426226"/>
        <c:axId val="51182851"/>
      </c:lineChart>
      <c:catAx>
        <c:axId val="5042622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182851"/>
        <c:crosses val="autoZero"/>
        <c:auto val="1"/>
        <c:lblOffset val="100"/>
        <c:noMultiLvlLbl val="0"/>
      </c:catAx>
      <c:valAx>
        <c:axId val="51182851"/>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426226"/>
        <c:crossesAt val="1"/>
        <c:crossBetween val="midCat"/>
        <c:dispUnits/>
        <c:majorUnit val="10"/>
      </c:valAx>
      <c:spPr>
        <a:noFill/>
        <a:ln>
          <a:noFill/>
        </a:ln>
      </c:spPr>
    </c:plotArea>
    <c:legend>
      <c:legendPos val="r"/>
      <c:layout>
        <c:manualLayout>
          <c:xMode val="edge"/>
          <c:yMode val="edge"/>
          <c:x val="0.736"/>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'Gröpelingen (44)'!$B$3</c:f>
              <c:strCache>
                <c:ptCount val="1"/>
                <c:pt idx="0">
                  <c:v>OT Lindenhof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'Gröpelingen (44)'!$C$1:$K$1</c:f>
              <c:numCache/>
            </c:numRef>
          </c:cat>
          <c:val>
            <c:numRef>
              <c:f>'Gröpelingen (44)'!$C$3:$K$3</c:f>
              <c:numCache/>
            </c:numRef>
          </c:val>
          <c:smooth val="0"/>
        </c:ser>
        <c:ser>
          <c:idx val="1"/>
          <c:order val="1"/>
          <c:tx>
            <c:strRef>
              <c:f>'Gröpelingen (44)'!$B$4</c:f>
              <c:strCache>
                <c:ptCount val="1"/>
                <c:pt idx="0">
                  <c:v>OT Gröpelingen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'Gröpelingen (44)'!$C$1:$K$1</c:f>
              <c:numCache/>
            </c:numRef>
          </c:cat>
          <c:val>
            <c:numRef>
              <c:f>'Gröpelingen (44)'!$C$4:$K$4</c:f>
              <c:numCache/>
            </c:numRef>
          </c:val>
          <c:smooth val="0"/>
        </c:ser>
        <c:ser>
          <c:idx val="2"/>
          <c:order val="2"/>
          <c:tx>
            <c:strRef>
              <c:f>'Gröpelingen (44)'!$B$5</c:f>
              <c:strCache>
                <c:ptCount val="1"/>
                <c:pt idx="0">
                  <c:v>OT Ohlenhof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'Gröpelingen (44)'!$C$1:$K$1</c:f>
              <c:numCache/>
            </c:numRef>
          </c:cat>
          <c:val>
            <c:numRef>
              <c:f>'Gröpelingen (44)'!$C$5:$K$5</c:f>
              <c:numCache/>
            </c:numRef>
          </c:val>
          <c:smooth val="0"/>
        </c:ser>
        <c:ser>
          <c:idx val="3"/>
          <c:order val="3"/>
          <c:tx>
            <c:strRef>
              <c:f>'Gröpelingen (44)'!$B$6</c:f>
              <c:strCache>
                <c:ptCount val="1"/>
                <c:pt idx="0">
                  <c:v>OT Oslebshausen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'Gröpelingen (44)'!$C$1:$K$1</c:f>
              <c:numCache/>
            </c:numRef>
          </c:cat>
          <c:val>
            <c:numRef>
              <c:f>'Gröpelingen (44)'!$C$6:$K$6</c:f>
              <c:numCache/>
            </c:numRef>
          </c:val>
          <c:smooth val="0"/>
        </c:ser>
        <c:marker val="1"/>
        <c:axId val="57992476"/>
        <c:axId val="52170237"/>
      </c:lineChart>
      <c:catAx>
        <c:axId val="5799247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170237"/>
        <c:crosses val="autoZero"/>
        <c:auto val="1"/>
        <c:lblOffset val="100"/>
        <c:noMultiLvlLbl val="0"/>
      </c:catAx>
      <c:valAx>
        <c:axId val="52170237"/>
        <c:scaling>
          <c:orientation val="minMax"/>
          <c:max val="80"/>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992476"/>
        <c:crossesAt val="1"/>
        <c:crossBetween val="midCat"/>
        <c:dispUnits/>
        <c:majorUnit val="10"/>
      </c:valAx>
      <c:spPr>
        <a:noFill/>
        <a:ln>
          <a:noFill/>
        </a:ln>
      </c:spPr>
    </c:plotArea>
    <c:legend>
      <c:legendPos val="r"/>
      <c:layout>
        <c:manualLayout>
          <c:xMode val="edge"/>
          <c:yMode val="edge"/>
          <c:x val="0.7327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'Gröpelingen (44)'!$B$3</c:f>
              <c:strCache>
                <c:ptCount val="1"/>
                <c:pt idx="0">
                  <c:v>OT Lindenhof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'Gröpelingen (44)'!$M$1:$U$1</c:f>
              <c:numCache/>
            </c:numRef>
          </c:cat>
          <c:val>
            <c:numRef>
              <c:f>'Gröpelingen (44)'!$M$3:$U$3</c:f>
              <c:numCache/>
            </c:numRef>
          </c:val>
          <c:smooth val="0"/>
        </c:ser>
        <c:ser>
          <c:idx val="1"/>
          <c:order val="1"/>
          <c:tx>
            <c:strRef>
              <c:f>'Gröpelingen (44)'!$B$4</c:f>
              <c:strCache>
                <c:ptCount val="1"/>
                <c:pt idx="0">
                  <c:v>OT Gröpelingen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'Gröpelingen (44)'!$M$1:$U$1</c:f>
              <c:numCache/>
            </c:numRef>
          </c:cat>
          <c:val>
            <c:numRef>
              <c:f>'Gröpelingen (44)'!$M$4:$U$4</c:f>
              <c:numCache/>
            </c:numRef>
          </c:val>
          <c:smooth val="0"/>
        </c:ser>
        <c:ser>
          <c:idx val="2"/>
          <c:order val="2"/>
          <c:tx>
            <c:strRef>
              <c:f>'Gröpelingen (44)'!$B$5</c:f>
              <c:strCache>
                <c:ptCount val="1"/>
                <c:pt idx="0">
                  <c:v>OT Ohlenhof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'Gröpelingen (44)'!$M$1:$U$1</c:f>
              <c:numCache/>
            </c:numRef>
          </c:cat>
          <c:val>
            <c:numRef>
              <c:f>'Gröpelingen (44)'!$M$5:$U$5</c:f>
              <c:numCache/>
            </c:numRef>
          </c:val>
          <c:smooth val="0"/>
        </c:ser>
        <c:ser>
          <c:idx val="3"/>
          <c:order val="3"/>
          <c:tx>
            <c:strRef>
              <c:f>'Gröpelingen (44)'!$B$6</c:f>
              <c:strCache>
                <c:ptCount val="1"/>
                <c:pt idx="0">
                  <c:v>OT Oslebshausen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'Gröpelingen (44)'!$M$1:$U$1</c:f>
              <c:numCache/>
            </c:numRef>
          </c:cat>
          <c:val>
            <c:numRef>
              <c:f>'Gröpelingen (44)'!$M$6:$U$6</c:f>
              <c:numCache/>
            </c:numRef>
          </c:val>
          <c:smooth val="0"/>
        </c:ser>
        <c:marker val="1"/>
        <c:axId val="66878950"/>
        <c:axId val="65039639"/>
      </c:lineChart>
      <c:catAx>
        <c:axId val="6687895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039639"/>
        <c:crosses val="autoZero"/>
        <c:auto val="1"/>
        <c:lblOffset val="100"/>
        <c:noMultiLvlLbl val="0"/>
      </c:catAx>
      <c:valAx>
        <c:axId val="65039639"/>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878950"/>
        <c:crossesAt val="1"/>
        <c:crossBetween val="midCat"/>
        <c:dispUnits/>
        <c:majorUnit val="10"/>
      </c:valAx>
      <c:spPr>
        <a:noFill/>
        <a:ln>
          <a:noFill/>
        </a:ln>
      </c:spPr>
    </c:plotArea>
    <c:legend>
      <c:legendPos val="r"/>
      <c:layout>
        <c:manualLayout>
          <c:xMode val="edge"/>
          <c:yMode val="edge"/>
          <c:x val="0.739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'Burglesum (51)'!$B$3</c:f>
              <c:strCache>
                <c:ptCount val="1"/>
                <c:pt idx="0">
                  <c:v>OT Burg-Grambke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'Burglesum (51)'!$C$1:$K$1</c:f>
              <c:numCache/>
            </c:numRef>
          </c:cat>
          <c:val>
            <c:numRef>
              <c:f>'Burglesum (51)'!$C$3:$K$3</c:f>
              <c:numCache/>
            </c:numRef>
          </c:val>
          <c:smooth val="0"/>
        </c:ser>
        <c:ser>
          <c:idx val="1"/>
          <c:order val="1"/>
          <c:tx>
            <c:strRef>
              <c:f>'Burglesum (51)'!$B$4</c:f>
              <c:strCache>
                <c:ptCount val="1"/>
                <c:pt idx="0">
                  <c:v>OT Burgdamm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'Burglesum (51)'!$C$1:$K$1</c:f>
              <c:numCache/>
            </c:numRef>
          </c:cat>
          <c:val>
            <c:numRef>
              <c:f>'Burglesum (51)'!$C$4:$K$4</c:f>
              <c:numCache/>
            </c:numRef>
          </c:val>
          <c:smooth val="0"/>
        </c:ser>
        <c:ser>
          <c:idx val="2"/>
          <c:order val="2"/>
          <c:tx>
            <c:strRef>
              <c:f>'Burglesum (51)'!$B$5</c:f>
              <c:strCache>
                <c:ptCount val="1"/>
                <c:pt idx="0">
                  <c:v>OT Lesum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'Burglesum (51)'!$C$1:$K$1</c:f>
              <c:numCache/>
            </c:numRef>
          </c:cat>
          <c:val>
            <c:numRef>
              <c:f>'Burglesum (51)'!$C$5:$K$5</c:f>
              <c:numCache/>
            </c:numRef>
          </c:val>
          <c:smooth val="0"/>
        </c:ser>
        <c:ser>
          <c:idx val="3"/>
          <c:order val="3"/>
          <c:tx>
            <c:strRef>
              <c:f>'Burglesum (51)'!$B$6</c:f>
              <c:strCache>
                <c:ptCount val="1"/>
                <c:pt idx="0">
                  <c:v>OT St. Magnus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'Burglesum (51)'!$C$1:$K$1</c:f>
              <c:numCache/>
            </c:numRef>
          </c:cat>
          <c:val>
            <c:numRef>
              <c:f>'Burglesum (51)'!$C$6:$K$6</c:f>
              <c:numCache/>
            </c:numRef>
          </c:val>
          <c:smooth val="0"/>
        </c:ser>
        <c:marker val="1"/>
        <c:axId val="48485840"/>
        <c:axId val="33719377"/>
      </c:lineChart>
      <c:catAx>
        <c:axId val="48485840"/>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3719377"/>
        <c:crosses val="autoZero"/>
        <c:auto val="1"/>
        <c:lblOffset val="100"/>
        <c:noMultiLvlLbl val="0"/>
      </c:catAx>
      <c:valAx>
        <c:axId val="33719377"/>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8485840"/>
        <c:crossesAt val="1"/>
        <c:crossBetween val="midCat"/>
        <c:dispUnits/>
        <c:majorUnit val="10"/>
      </c:valAx>
      <c:spPr>
        <a:noFill/>
        <a:ln>
          <a:noFill/>
        </a:ln>
      </c:spPr>
    </c:plotArea>
    <c:legend>
      <c:legendPos val="r"/>
      <c:layout>
        <c:manualLayout>
          <c:xMode val="edge"/>
          <c:yMode val="edge"/>
          <c:x val="0.731"/>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'Burglesum (51)'!$B$3</c:f>
              <c:strCache>
                <c:ptCount val="1"/>
                <c:pt idx="0">
                  <c:v>OT Burg-Grambke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'Burglesum (51)'!$M$1:$U$1</c:f>
              <c:numCache/>
            </c:numRef>
          </c:cat>
          <c:val>
            <c:numRef>
              <c:f>'Burglesum (51)'!$M$3:$U$3</c:f>
              <c:numCache/>
            </c:numRef>
          </c:val>
          <c:smooth val="0"/>
        </c:ser>
        <c:ser>
          <c:idx val="1"/>
          <c:order val="1"/>
          <c:tx>
            <c:strRef>
              <c:f>'Burglesum (51)'!$B$4</c:f>
              <c:strCache>
                <c:ptCount val="1"/>
                <c:pt idx="0">
                  <c:v>OT Burgdamm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'Burglesum (51)'!$M$1:$U$1</c:f>
              <c:numCache/>
            </c:numRef>
          </c:cat>
          <c:val>
            <c:numRef>
              <c:f>'Burglesum (51)'!$M$4:$U$4</c:f>
              <c:numCache/>
            </c:numRef>
          </c:val>
          <c:smooth val="0"/>
        </c:ser>
        <c:ser>
          <c:idx val="2"/>
          <c:order val="2"/>
          <c:tx>
            <c:strRef>
              <c:f>'Burglesum (51)'!$B$5</c:f>
              <c:strCache>
                <c:ptCount val="1"/>
                <c:pt idx="0">
                  <c:v>OT Lesum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'Burglesum (51)'!$M$1:$U$1</c:f>
              <c:numCache/>
            </c:numRef>
          </c:cat>
          <c:val>
            <c:numRef>
              <c:f>'Burglesum (51)'!$M$5:$U$5</c:f>
              <c:numCache/>
            </c:numRef>
          </c:val>
          <c:smooth val="0"/>
        </c:ser>
        <c:ser>
          <c:idx val="3"/>
          <c:order val="3"/>
          <c:tx>
            <c:strRef>
              <c:f>'Burglesum (51)'!$B$6</c:f>
              <c:strCache>
                <c:ptCount val="1"/>
                <c:pt idx="0">
                  <c:v>OT St. Magnus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'Burglesum (51)'!$M$1:$U$1</c:f>
              <c:numCache/>
            </c:numRef>
          </c:cat>
          <c:val>
            <c:numRef>
              <c:f>'Burglesum (51)'!$M$6:$U$6</c:f>
              <c:numCache/>
            </c:numRef>
          </c:val>
          <c:smooth val="0"/>
        </c:ser>
        <c:marker val="1"/>
        <c:axId val="35038938"/>
        <c:axId val="46914987"/>
      </c:lineChart>
      <c:catAx>
        <c:axId val="3503893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914987"/>
        <c:crosses val="autoZero"/>
        <c:auto val="1"/>
        <c:lblOffset val="100"/>
        <c:noMultiLvlLbl val="0"/>
      </c:catAx>
      <c:valAx>
        <c:axId val="46914987"/>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038938"/>
        <c:crossesAt val="1"/>
        <c:crossBetween val="midCat"/>
        <c:dispUnits/>
        <c:majorUnit val="10"/>
      </c:valAx>
      <c:spPr>
        <a:noFill/>
        <a:ln>
          <a:noFill/>
        </a:ln>
      </c:spPr>
    </c:plotArea>
    <c:legend>
      <c:legendPos val="r"/>
      <c:layout>
        <c:manualLayout>
          <c:xMode val="edge"/>
          <c:yMode val="edge"/>
          <c:x val="0.737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'Vegesack (52)'!$B$3</c:f>
              <c:strCache>
                <c:ptCount val="1"/>
                <c:pt idx="0">
                  <c:v>OT Vegesack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'Vegesack (52)'!$C$1:$K$1</c:f>
              <c:numCache/>
            </c:numRef>
          </c:cat>
          <c:val>
            <c:numRef>
              <c:f>'Vegesack (52)'!$C$3:$K$3</c:f>
              <c:numCache/>
            </c:numRef>
          </c:val>
          <c:smooth val="0"/>
        </c:ser>
        <c:ser>
          <c:idx val="1"/>
          <c:order val="1"/>
          <c:tx>
            <c:strRef>
              <c:f>'Vegesack (52)'!$B$4</c:f>
              <c:strCache>
                <c:ptCount val="1"/>
                <c:pt idx="0">
                  <c:v>OT Grohn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'Vegesack (52)'!$C$1:$K$1</c:f>
              <c:numCache/>
            </c:numRef>
          </c:cat>
          <c:val>
            <c:numRef>
              <c:f>'Vegesack (52)'!$C$4:$K$4</c:f>
              <c:numCache/>
            </c:numRef>
          </c:val>
          <c:smooth val="0"/>
        </c:ser>
        <c:ser>
          <c:idx val="2"/>
          <c:order val="2"/>
          <c:tx>
            <c:strRef>
              <c:f>'Vegesack (52)'!$B$5</c:f>
              <c:strCache>
                <c:ptCount val="1"/>
                <c:pt idx="0">
                  <c:v>OT Schönebeck</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'Vegesack (52)'!$C$1:$K$1</c:f>
              <c:numCache/>
            </c:numRef>
          </c:cat>
          <c:val>
            <c:numRef>
              <c:f>'Vegesack (52)'!$C$5:$K$5</c:f>
              <c:numCache/>
            </c:numRef>
          </c:val>
          <c:smooth val="0"/>
        </c:ser>
        <c:ser>
          <c:idx val="3"/>
          <c:order val="3"/>
          <c:tx>
            <c:strRef>
              <c:f>'Vegesack (52)'!$B$6</c:f>
              <c:strCache>
                <c:ptCount val="1"/>
                <c:pt idx="0">
                  <c:v>OT Aumund-Hammersbeck</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'Vegesack (52)'!$C$1:$K$1</c:f>
              <c:numCache/>
            </c:numRef>
          </c:cat>
          <c:val>
            <c:numRef>
              <c:f>'Vegesack (52)'!$C$6:$K$6</c:f>
              <c:numCache/>
            </c:numRef>
          </c:val>
          <c:smooth val="0"/>
        </c:ser>
        <c:ser>
          <c:idx val="4"/>
          <c:order val="4"/>
          <c:tx>
            <c:strRef>
              <c:f>'Vegesack (52)'!$B$7</c:f>
              <c:strCache>
                <c:ptCount val="1"/>
                <c:pt idx="0">
                  <c:v>OT Fähr-Lobbendorf</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'Vegesack (52)'!$C$1:$K$1</c:f>
              <c:numCache/>
            </c:numRef>
          </c:cat>
          <c:val>
            <c:numRef>
              <c:f>'Vegesack (52)'!$C$7:$K$7</c:f>
              <c:numCache/>
            </c:numRef>
          </c:val>
          <c:smooth val="0"/>
        </c:ser>
        <c:marker val="1"/>
        <c:axId val="19581700"/>
        <c:axId val="42017573"/>
      </c:lineChart>
      <c:catAx>
        <c:axId val="19581700"/>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2017573"/>
        <c:crosses val="autoZero"/>
        <c:auto val="1"/>
        <c:lblOffset val="100"/>
        <c:noMultiLvlLbl val="0"/>
      </c:catAx>
      <c:valAx>
        <c:axId val="42017573"/>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9581700"/>
        <c:crossesAt val="1"/>
        <c:crossBetween val="midCat"/>
        <c:dispUnits/>
        <c:majorUnit val="10"/>
      </c:valAx>
      <c:spPr>
        <a:noFill/>
        <a:ln>
          <a:noFill/>
        </a:ln>
      </c:spPr>
    </c:plotArea>
    <c:legend>
      <c:legendPos val="r"/>
      <c:layout>
        <c:manualLayout>
          <c:xMode val="edge"/>
          <c:yMode val="edge"/>
          <c:x val="0.4267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'Vegesack (52)'!$B$3</c:f>
              <c:strCache>
                <c:ptCount val="1"/>
                <c:pt idx="0">
                  <c:v>OT Vegesack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'Vegesack (52)'!$M$1:$U$1</c:f>
              <c:numCache/>
            </c:numRef>
          </c:cat>
          <c:val>
            <c:numRef>
              <c:f>'Vegesack (52)'!$M$3:$U$3</c:f>
              <c:numCache/>
            </c:numRef>
          </c:val>
          <c:smooth val="0"/>
        </c:ser>
        <c:ser>
          <c:idx val="1"/>
          <c:order val="1"/>
          <c:tx>
            <c:strRef>
              <c:f>'Vegesack (52)'!$B$4</c:f>
              <c:strCache>
                <c:ptCount val="1"/>
                <c:pt idx="0">
                  <c:v>OT Grohn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'Vegesack (52)'!$M$1:$U$1</c:f>
              <c:numCache/>
            </c:numRef>
          </c:cat>
          <c:val>
            <c:numRef>
              <c:f>'Vegesack (52)'!$M$4:$U$4</c:f>
              <c:numCache/>
            </c:numRef>
          </c:val>
          <c:smooth val="0"/>
        </c:ser>
        <c:ser>
          <c:idx val="2"/>
          <c:order val="2"/>
          <c:tx>
            <c:strRef>
              <c:f>'Vegesack (52)'!$B$5</c:f>
              <c:strCache>
                <c:ptCount val="1"/>
                <c:pt idx="0">
                  <c:v>OT Schönebeck</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'Vegesack (52)'!$M$1:$U$1</c:f>
              <c:numCache/>
            </c:numRef>
          </c:cat>
          <c:val>
            <c:numRef>
              <c:f>'Vegesack (52)'!$M$5:$U$5</c:f>
              <c:numCache/>
            </c:numRef>
          </c:val>
          <c:smooth val="0"/>
        </c:ser>
        <c:ser>
          <c:idx val="3"/>
          <c:order val="3"/>
          <c:tx>
            <c:strRef>
              <c:f>'Vegesack (52)'!$B$6</c:f>
              <c:strCache>
                <c:ptCount val="1"/>
                <c:pt idx="0">
                  <c:v>OT Aumund-Hammersbeck</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'Vegesack (52)'!$M$1:$U$1</c:f>
              <c:numCache/>
            </c:numRef>
          </c:cat>
          <c:val>
            <c:numRef>
              <c:f>'Vegesack (52)'!$M$6:$U$6</c:f>
              <c:numCache/>
            </c:numRef>
          </c:val>
          <c:smooth val="0"/>
        </c:ser>
        <c:ser>
          <c:idx val="4"/>
          <c:order val="4"/>
          <c:tx>
            <c:strRef>
              <c:f>'Vegesack (52)'!$B$7</c:f>
              <c:strCache>
                <c:ptCount val="1"/>
                <c:pt idx="0">
                  <c:v>OT Fähr-Lobbendorf</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'Vegesack (52)'!$M$1:$U$1</c:f>
              <c:numCache/>
            </c:numRef>
          </c:cat>
          <c:val>
            <c:numRef>
              <c:f>'Vegesack (52)'!$M$7:$U$7</c:f>
              <c:numCache/>
            </c:numRef>
          </c:val>
          <c:smooth val="0"/>
        </c:ser>
        <c:marker val="1"/>
        <c:axId val="42613838"/>
        <c:axId val="47980223"/>
      </c:lineChart>
      <c:catAx>
        <c:axId val="4261383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980223"/>
        <c:crosses val="autoZero"/>
        <c:auto val="1"/>
        <c:lblOffset val="100"/>
        <c:noMultiLvlLbl val="0"/>
      </c:catAx>
      <c:valAx>
        <c:axId val="47980223"/>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613838"/>
        <c:crossesAt val="1"/>
        <c:crossBetween val="midCat"/>
        <c:dispUnits/>
        <c:majorUnit val="10"/>
      </c:valAx>
      <c:spPr>
        <a:noFill/>
        <a:ln>
          <a:noFill/>
        </a:ln>
      </c:spPr>
    </c:plotArea>
    <c:legend>
      <c:legendPos val="r"/>
      <c:layout>
        <c:manualLayout>
          <c:xMode val="edge"/>
          <c:yMode val="edge"/>
          <c:x val="0.719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'Blumenthal (53)'!$B$3</c:f>
              <c:strCache>
                <c:ptCount val="1"/>
                <c:pt idx="0">
                  <c:v>OT Blumenthal</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'Blumenthal (53)'!$C$1:$K$1</c:f>
              <c:numCache/>
            </c:numRef>
          </c:cat>
          <c:val>
            <c:numRef>
              <c:f>'Blumenthal (53)'!$C$3:$K$3</c:f>
              <c:numCache/>
            </c:numRef>
          </c:val>
          <c:smooth val="0"/>
        </c:ser>
        <c:ser>
          <c:idx val="1"/>
          <c:order val="1"/>
          <c:tx>
            <c:strRef>
              <c:f>'Blumenthal (53)'!$B$4</c:f>
              <c:strCache>
                <c:ptCount val="1"/>
                <c:pt idx="0">
                  <c:v>OT Rönnebeck</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'Blumenthal (53)'!$C$1:$K$1</c:f>
              <c:numCache/>
            </c:numRef>
          </c:cat>
          <c:val>
            <c:numRef>
              <c:f>'Blumenthal (53)'!$C$4:$K$4</c:f>
              <c:numCache/>
            </c:numRef>
          </c:val>
          <c:smooth val="0"/>
        </c:ser>
        <c:ser>
          <c:idx val="2"/>
          <c:order val="2"/>
          <c:tx>
            <c:strRef>
              <c:f>'Blumenthal (53)'!$B$5</c:f>
              <c:strCache>
                <c:ptCount val="1"/>
                <c:pt idx="0">
                  <c:v>OT Lüssum-Bockhorn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'Blumenthal (53)'!$C$1:$K$1</c:f>
              <c:numCache/>
            </c:numRef>
          </c:cat>
          <c:val>
            <c:numRef>
              <c:f>'Blumenthal (53)'!$C$5:$K$5</c:f>
              <c:numCache/>
            </c:numRef>
          </c:val>
          <c:smooth val="0"/>
        </c:ser>
        <c:ser>
          <c:idx val="3"/>
          <c:order val="3"/>
          <c:tx>
            <c:strRef>
              <c:f>'Blumenthal (53)'!$B$6</c:f>
              <c:strCache>
                <c:ptCount val="1"/>
                <c:pt idx="0">
                  <c:v>OT Farge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'Blumenthal (53)'!$C$1:$K$1</c:f>
              <c:numCache/>
            </c:numRef>
          </c:cat>
          <c:val>
            <c:numRef>
              <c:f>'Blumenthal (53)'!$C$6:$K$6</c:f>
              <c:numCache/>
            </c:numRef>
          </c:val>
          <c:smooth val="0"/>
        </c:ser>
        <c:ser>
          <c:idx val="4"/>
          <c:order val="4"/>
          <c:tx>
            <c:strRef>
              <c:f>'Blumenthal (53)'!$B$7</c:f>
              <c:strCache>
                <c:ptCount val="1"/>
                <c:pt idx="0">
                  <c:v>OT Rekum</c:v>
                </c:pt>
              </c:strCache>
            </c:strRef>
          </c:tx>
          <c:extLst>
            <c:ext xmlns:c14="http://schemas.microsoft.com/office/drawing/2007/8/2/chart" uri="{6F2FDCE9-48DA-4B69-8628-5D25D57E5C99}">
              <c14:invertSolidFillFmt>
                <c14:spPr>
                  <a:solidFill>
                    <a:srgbClr val="000000"/>
                  </a:solidFill>
                </c14:spPr>
              </c14:invertSolidFillFmt>
            </c:ext>
          </c:extLst>
          <c:cat>
            <c:numRef>
              <c:f>'Blumenthal (53)'!$C$1:$K$1</c:f>
              <c:numCache/>
            </c:numRef>
          </c:cat>
          <c:val>
            <c:numRef>
              <c:f>'Blumenthal (53)'!$C$7:$K$7</c:f>
              <c:numCache/>
            </c:numRef>
          </c:val>
          <c:smooth val="0"/>
        </c:ser>
        <c:marker val="1"/>
        <c:axId val="29168824"/>
        <c:axId val="61192825"/>
      </c:lineChart>
      <c:catAx>
        <c:axId val="29168824"/>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1192825"/>
        <c:crosses val="autoZero"/>
        <c:auto val="1"/>
        <c:lblOffset val="100"/>
        <c:noMultiLvlLbl val="0"/>
      </c:catAx>
      <c:valAx>
        <c:axId val="61192825"/>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9168824"/>
        <c:crossesAt val="1"/>
        <c:crossBetween val="midCat"/>
        <c:dispUnits/>
        <c:majorUnit val="10"/>
      </c:valAx>
      <c:spPr>
        <a:noFill/>
        <a:ln>
          <a:noFill/>
        </a:ln>
      </c:spPr>
    </c:plotArea>
    <c:legend>
      <c:legendPos val="r"/>
      <c:layout>
        <c:manualLayout>
          <c:xMode val="edge"/>
          <c:yMode val="edge"/>
          <c:x val="0.692"/>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
          <c:w val="0.981"/>
          <c:h val="1"/>
        </c:manualLayout>
      </c:layout>
      <c:lineChart>
        <c:grouping val="standard"/>
        <c:varyColors val="0"/>
        <c:ser>
          <c:idx val="0"/>
          <c:order val="0"/>
          <c:tx>
            <c:strRef>
              <c:f>'Mitte (11)'!$B$3</c:f>
              <c:strCache>
                <c:ptCount val="1"/>
                <c:pt idx="0">
                  <c:v>OT Altstadt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'Mitte (11)'!$M$1:$U$1</c:f>
              <c:numCache/>
            </c:numRef>
          </c:cat>
          <c:val>
            <c:numRef>
              <c:f>'Mitte (11)'!$M$3:$U$3</c:f>
              <c:numCache/>
            </c:numRef>
          </c:val>
          <c:smooth val="0"/>
        </c:ser>
        <c:ser>
          <c:idx val="1"/>
          <c:order val="1"/>
          <c:tx>
            <c:strRef>
              <c:f>'Mitte (11)'!$B$4</c:f>
              <c:strCache>
                <c:ptCount val="1"/>
                <c:pt idx="0">
                  <c:v>OT Bahnhofsvorstadt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'Mitte (11)'!$M$1:$U$1</c:f>
              <c:numCache/>
            </c:numRef>
          </c:cat>
          <c:val>
            <c:numRef>
              <c:f>'Mitte (11)'!$M$4:$U$4</c:f>
              <c:numCache/>
            </c:numRef>
          </c:val>
          <c:smooth val="0"/>
        </c:ser>
        <c:ser>
          <c:idx val="2"/>
          <c:order val="2"/>
          <c:tx>
            <c:strRef>
              <c:f>'Mitte (11)'!$B$5</c:f>
              <c:strCache>
                <c:ptCount val="1"/>
                <c:pt idx="0">
                  <c:v>OT Ostertor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'Mitte (11)'!$M$1:$U$1</c:f>
              <c:numCache/>
            </c:numRef>
          </c:cat>
          <c:val>
            <c:numRef>
              <c:f>'Mitte (11)'!$M$5:$U$5</c:f>
              <c:numCache/>
            </c:numRef>
          </c:val>
          <c:smooth val="0"/>
        </c:ser>
        <c:marker val="1"/>
        <c:axId val="51540890"/>
        <c:axId val="61214827"/>
      </c:lineChart>
      <c:catAx>
        <c:axId val="5154089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214827"/>
        <c:crosses val="autoZero"/>
        <c:auto val="1"/>
        <c:lblOffset val="100"/>
        <c:noMultiLvlLbl val="0"/>
      </c:catAx>
      <c:valAx>
        <c:axId val="61214827"/>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540890"/>
        <c:crossesAt val="1"/>
        <c:crossBetween val="midCat"/>
        <c:dispUnits/>
        <c:majorUnit val="10"/>
      </c:valAx>
      <c:spPr>
        <a:noFill/>
        <a:ln>
          <a:noFill/>
        </a:ln>
      </c:spPr>
    </c:plotArea>
    <c:legend>
      <c:legendPos val="r"/>
      <c:layout>
        <c:manualLayout>
          <c:xMode val="edge"/>
          <c:yMode val="edge"/>
          <c:x val="0.710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'Blumenthal (53)'!$B$3</c:f>
              <c:strCache>
                <c:ptCount val="1"/>
                <c:pt idx="0">
                  <c:v>OT Blumenthal</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'Blumenthal (53)'!$M$1:$U$1</c:f>
              <c:numCache/>
            </c:numRef>
          </c:cat>
          <c:val>
            <c:numRef>
              <c:f>'Blumenthal (53)'!$M$3:$U$3</c:f>
              <c:numCache/>
            </c:numRef>
          </c:val>
          <c:smooth val="0"/>
        </c:ser>
        <c:ser>
          <c:idx val="1"/>
          <c:order val="1"/>
          <c:tx>
            <c:strRef>
              <c:f>'Blumenthal (53)'!$B$4</c:f>
              <c:strCache>
                <c:ptCount val="1"/>
                <c:pt idx="0">
                  <c:v>OT Rönnebeck</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'Blumenthal (53)'!$M$1:$U$1</c:f>
              <c:numCache/>
            </c:numRef>
          </c:cat>
          <c:val>
            <c:numRef>
              <c:f>'Blumenthal (53)'!$M$4:$U$4</c:f>
              <c:numCache/>
            </c:numRef>
          </c:val>
          <c:smooth val="0"/>
        </c:ser>
        <c:ser>
          <c:idx val="2"/>
          <c:order val="2"/>
          <c:tx>
            <c:strRef>
              <c:f>'Blumenthal (53)'!$B$5</c:f>
              <c:strCache>
                <c:ptCount val="1"/>
                <c:pt idx="0">
                  <c:v>OT Lüssum-Bockhorn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'Blumenthal (53)'!$M$1:$U$1</c:f>
              <c:numCache/>
            </c:numRef>
          </c:cat>
          <c:val>
            <c:numRef>
              <c:f>'Blumenthal (53)'!$M$5:$U$5</c:f>
              <c:numCache/>
            </c:numRef>
          </c:val>
          <c:smooth val="0"/>
        </c:ser>
        <c:ser>
          <c:idx val="3"/>
          <c:order val="3"/>
          <c:tx>
            <c:strRef>
              <c:f>'Blumenthal (53)'!$B$6</c:f>
              <c:strCache>
                <c:ptCount val="1"/>
                <c:pt idx="0">
                  <c:v>OT Farge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'Blumenthal (53)'!$M$1:$U$1</c:f>
              <c:numCache/>
            </c:numRef>
          </c:cat>
          <c:val>
            <c:numRef>
              <c:f>'Blumenthal (53)'!$M$6:$U$6</c:f>
              <c:numCache/>
            </c:numRef>
          </c:val>
          <c:smooth val="0"/>
        </c:ser>
        <c:ser>
          <c:idx val="4"/>
          <c:order val="4"/>
          <c:tx>
            <c:strRef>
              <c:f>'Blumenthal (53)'!$B$7</c:f>
              <c:strCache>
                <c:ptCount val="1"/>
                <c:pt idx="0">
                  <c:v>OT Rekum</c:v>
                </c:pt>
              </c:strCache>
            </c:strRef>
          </c:tx>
          <c:extLst>
            <c:ext xmlns:c14="http://schemas.microsoft.com/office/drawing/2007/8/2/chart" uri="{6F2FDCE9-48DA-4B69-8628-5D25D57E5C99}">
              <c14:invertSolidFillFmt>
                <c14:spPr>
                  <a:solidFill>
                    <a:srgbClr val="000000"/>
                  </a:solidFill>
                </c14:spPr>
              </c14:invertSolidFillFmt>
            </c:ext>
          </c:extLst>
          <c:cat>
            <c:numRef>
              <c:f>'Blumenthal (53)'!$M$1:$U$1</c:f>
              <c:numCache/>
            </c:numRef>
          </c:cat>
          <c:val>
            <c:numRef>
              <c:f>'Blumenthal (53)'!$M$7:$U$7</c:f>
              <c:numCache/>
            </c:numRef>
          </c:val>
          <c:smooth val="0"/>
        </c:ser>
        <c:marker val="1"/>
        <c:axId val="13864514"/>
        <c:axId val="57671763"/>
      </c:lineChart>
      <c:catAx>
        <c:axId val="1386451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671763"/>
        <c:crosses val="autoZero"/>
        <c:auto val="1"/>
        <c:lblOffset val="100"/>
        <c:noMultiLvlLbl val="0"/>
      </c:catAx>
      <c:valAx>
        <c:axId val="57671763"/>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864514"/>
        <c:crossesAt val="1"/>
        <c:crossBetween val="midCat"/>
        <c:dispUnits/>
        <c:majorUnit val="10"/>
      </c:valAx>
      <c:spPr>
        <a:noFill/>
        <a:ln>
          <a:noFill/>
        </a:ln>
      </c:spPr>
    </c:plotArea>
    <c:legend>
      <c:legendPos val="r"/>
      <c:layout>
        <c:manualLayout>
          <c:xMode val="edge"/>
          <c:yMode val="edge"/>
          <c:x val="0.699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'Neustadt (21)'!$B$3</c:f>
              <c:strCache>
                <c:ptCount val="1"/>
                <c:pt idx="0">
                  <c:v>OT Alte Neustadt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'Neustadt (21)'!$C$1:$K$1</c:f>
              <c:numCache/>
            </c:numRef>
          </c:cat>
          <c:val>
            <c:numRef>
              <c:f>'Neustadt (21)'!$C$3:$K$3</c:f>
              <c:numCache/>
            </c:numRef>
          </c:val>
          <c:smooth val="0"/>
        </c:ser>
        <c:ser>
          <c:idx val="1"/>
          <c:order val="1"/>
          <c:tx>
            <c:strRef>
              <c:f>'Neustadt (21)'!$B$4</c:f>
              <c:strCache>
                <c:ptCount val="1"/>
                <c:pt idx="0">
                  <c:v>OT Hohentor</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'Neustadt (21)'!$C$1:$K$1</c:f>
              <c:numCache/>
            </c:numRef>
          </c:cat>
          <c:val>
            <c:numRef>
              <c:f>'Neustadt (21)'!$C$4:$K$4</c:f>
              <c:numCache/>
            </c:numRef>
          </c:val>
          <c:smooth val="0"/>
        </c:ser>
        <c:ser>
          <c:idx val="2"/>
          <c:order val="2"/>
          <c:tx>
            <c:strRef>
              <c:f>'Neustadt (21)'!$B$5</c:f>
              <c:strCache>
                <c:ptCount val="1"/>
                <c:pt idx="0">
                  <c:v>OT Neustadt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'Neustadt (21)'!$C$1:$K$1</c:f>
              <c:numCache/>
            </c:numRef>
          </c:cat>
          <c:val>
            <c:numRef>
              <c:f>'Neustadt (21)'!$C$5:$K$5</c:f>
              <c:numCache/>
            </c:numRef>
          </c:val>
          <c:smooth val="0"/>
        </c:ser>
        <c:ser>
          <c:idx val="3"/>
          <c:order val="3"/>
          <c:tx>
            <c:strRef>
              <c:f>'Neustadt (21)'!$B$6</c:f>
              <c:strCache>
                <c:ptCount val="1"/>
                <c:pt idx="0">
                  <c:v>OT Südervorstadt</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'Neustadt (21)'!$C$1:$K$1</c:f>
              <c:numCache/>
            </c:numRef>
          </c:cat>
          <c:val>
            <c:numRef>
              <c:f>'Neustadt (21)'!$C$6:$K$6</c:f>
              <c:numCache/>
            </c:numRef>
          </c:val>
          <c:smooth val="0"/>
        </c:ser>
        <c:ser>
          <c:idx val="4"/>
          <c:order val="4"/>
          <c:tx>
            <c:strRef>
              <c:f>'Neustadt (21)'!$B$7</c:f>
              <c:strCache>
                <c:ptCount val="1"/>
                <c:pt idx="0">
                  <c:v>OT Gartenstadt Süd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'Neustadt (21)'!$C$1:$K$1</c:f>
              <c:numCache/>
            </c:numRef>
          </c:cat>
          <c:val>
            <c:numRef>
              <c:f>'Neustadt (21)'!$C$7:$K$7</c:f>
              <c:numCache/>
            </c:numRef>
          </c:val>
          <c:smooth val="0"/>
        </c:ser>
        <c:ser>
          <c:idx val="5"/>
          <c:order val="5"/>
          <c:tx>
            <c:strRef>
              <c:f>'Neustadt (21)'!$B$8</c:f>
              <c:strCache>
                <c:ptCount val="1"/>
                <c:pt idx="0">
                  <c:v>OT Buntentor</c:v>
                </c:pt>
              </c:strCache>
            </c:strRef>
          </c:tx>
          <c:extLst>
            <c:ext xmlns:c14="http://schemas.microsoft.com/office/drawing/2007/8/2/chart" uri="{6F2FDCE9-48DA-4B69-8628-5D25D57E5C99}">
              <c14:invertSolidFillFmt>
                <c14:spPr>
                  <a:solidFill>
                    <a:srgbClr val="000000"/>
                  </a:solidFill>
                </c14:spPr>
              </c14:invertSolidFillFmt>
            </c:ext>
          </c:extLst>
          <c:cat>
            <c:numRef>
              <c:f>'Neustadt (21)'!$C$1:$K$1</c:f>
              <c:numCache/>
            </c:numRef>
          </c:cat>
          <c:val>
            <c:numRef>
              <c:f>'Neustadt (21)'!$C$8:$K$8</c:f>
              <c:numCache/>
            </c:numRef>
          </c:val>
          <c:smooth val="0"/>
        </c:ser>
        <c:ser>
          <c:idx val="6"/>
          <c:order val="6"/>
          <c:tx>
            <c:strRef>
              <c:f>'Neustadt (21)'!$B$9</c:f>
              <c:strCache>
                <c:ptCount val="1"/>
                <c:pt idx="0">
                  <c:v>OT Neuenland</c:v>
                </c:pt>
              </c:strCache>
            </c:strRef>
          </c:tx>
          <c:extLst>
            <c:ext xmlns:c14="http://schemas.microsoft.com/office/drawing/2007/8/2/chart" uri="{6F2FDCE9-48DA-4B69-8628-5D25D57E5C99}">
              <c14:invertSolidFillFmt>
                <c14:spPr>
                  <a:solidFill>
                    <a:srgbClr val="000000"/>
                  </a:solidFill>
                </c14:spPr>
              </c14:invertSolidFillFmt>
            </c:ext>
          </c:extLst>
          <c:cat>
            <c:numRef>
              <c:f>'Neustadt (21)'!$C$1:$K$1</c:f>
              <c:numCache/>
            </c:numRef>
          </c:cat>
          <c:val>
            <c:numRef>
              <c:f>'Neustadt (21)'!$C$9:$K$9</c:f>
              <c:numCache/>
            </c:numRef>
          </c:val>
          <c:smooth val="0"/>
        </c:ser>
        <c:ser>
          <c:idx val="7"/>
          <c:order val="7"/>
          <c:tx>
            <c:strRef>
              <c:f>'Neustadt (21)'!$B$10</c:f>
              <c:strCache>
                <c:ptCount val="1"/>
                <c:pt idx="0">
                  <c:v>OT Huckelriede</c:v>
                </c:pt>
              </c:strCache>
            </c:strRef>
          </c:tx>
          <c:extLst>
            <c:ext xmlns:c14="http://schemas.microsoft.com/office/drawing/2007/8/2/chart" uri="{6F2FDCE9-48DA-4B69-8628-5D25D57E5C99}">
              <c14:invertSolidFillFmt>
                <c14:spPr>
                  <a:solidFill>
                    <a:srgbClr val="000000"/>
                  </a:solidFill>
                </c14:spPr>
              </c14:invertSolidFillFmt>
            </c:ext>
          </c:extLst>
          <c:cat>
            <c:numRef>
              <c:f>'Neustadt (21)'!$C$1:$K$1</c:f>
              <c:numCache/>
            </c:numRef>
          </c:cat>
          <c:val>
            <c:numRef>
              <c:f>'Neustadt (21)'!$C$10:$K$10</c:f>
              <c:numCache/>
            </c:numRef>
          </c:val>
          <c:smooth val="0"/>
        </c:ser>
        <c:marker val="1"/>
        <c:axId val="14062532"/>
        <c:axId val="59453925"/>
      </c:lineChart>
      <c:catAx>
        <c:axId val="1406253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453925"/>
        <c:crosses val="autoZero"/>
        <c:auto val="1"/>
        <c:lblOffset val="100"/>
        <c:noMultiLvlLbl val="0"/>
      </c:catAx>
      <c:valAx>
        <c:axId val="59453925"/>
        <c:scaling>
          <c:orientation val="minMax"/>
          <c:max val="80"/>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062532"/>
        <c:crossesAt val="1"/>
        <c:crossBetween val="midCat"/>
        <c:dispUnits/>
        <c:majorUnit val="10"/>
      </c:valAx>
      <c:spPr>
        <a:noFill/>
        <a:ln>
          <a:noFill/>
        </a:ln>
      </c:spPr>
    </c:plotArea>
    <c:legend>
      <c:legendPos val="r"/>
      <c:layout>
        <c:manualLayout>
          <c:xMode val="edge"/>
          <c:yMode val="edge"/>
          <c:x val="0.710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'Neustadt (21)'!$B$3</c:f>
              <c:strCache>
                <c:ptCount val="1"/>
                <c:pt idx="0">
                  <c:v>OT Alte Neustadt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'Neustadt (21)'!$M$1:$U$1</c:f>
              <c:numCache/>
            </c:numRef>
          </c:cat>
          <c:val>
            <c:numRef>
              <c:f>'Neustadt (21)'!$M$3:$U$3</c:f>
              <c:numCache/>
            </c:numRef>
          </c:val>
          <c:smooth val="0"/>
        </c:ser>
        <c:ser>
          <c:idx val="1"/>
          <c:order val="1"/>
          <c:tx>
            <c:strRef>
              <c:f>'Neustadt (21)'!$B$4</c:f>
              <c:strCache>
                <c:ptCount val="1"/>
                <c:pt idx="0">
                  <c:v>OT Hohentor</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'Neustadt (21)'!$M$1:$U$1</c:f>
              <c:numCache/>
            </c:numRef>
          </c:cat>
          <c:val>
            <c:numRef>
              <c:f>'Neustadt (21)'!$M$4:$U$4</c:f>
              <c:numCache/>
            </c:numRef>
          </c:val>
          <c:smooth val="0"/>
        </c:ser>
        <c:ser>
          <c:idx val="2"/>
          <c:order val="2"/>
          <c:tx>
            <c:strRef>
              <c:f>'Neustadt (21)'!$B$5</c:f>
              <c:strCache>
                <c:ptCount val="1"/>
                <c:pt idx="0">
                  <c:v>OT Neustadt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'Neustadt (21)'!$M$1:$U$1</c:f>
              <c:numCache/>
            </c:numRef>
          </c:cat>
          <c:val>
            <c:numRef>
              <c:f>'Neustadt (21)'!$M$5:$U$5</c:f>
              <c:numCache/>
            </c:numRef>
          </c:val>
          <c:smooth val="0"/>
        </c:ser>
        <c:ser>
          <c:idx val="3"/>
          <c:order val="3"/>
          <c:tx>
            <c:strRef>
              <c:f>'Neustadt (21)'!$B$6</c:f>
              <c:strCache>
                <c:ptCount val="1"/>
                <c:pt idx="0">
                  <c:v>OT Südervorstadt</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'Neustadt (21)'!$M$1:$U$1</c:f>
              <c:numCache/>
            </c:numRef>
          </c:cat>
          <c:val>
            <c:numRef>
              <c:f>'Neustadt (21)'!$M$6:$U$6</c:f>
              <c:numCache/>
            </c:numRef>
          </c:val>
          <c:smooth val="0"/>
        </c:ser>
        <c:ser>
          <c:idx val="4"/>
          <c:order val="4"/>
          <c:tx>
            <c:strRef>
              <c:f>'Neustadt (21)'!$B$7</c:f>
              <c:strCache>
                <c:ptCount val="1"/>
                <c:pt idx="0">
                  <c:v>OT Gartenstadt Süd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'Neustadt (21)'!$M$1:$U$1</c:f>
              <c:numCache/>
            </c:numRef>
          </c:cat>
          <c:val>
            <c:numRef>
              <c:f>'Neustadt (21)'!$M$7:$U$7</c:f>
              <c:numCache/>
            </c:numRef>
          </c:val>
          <c:smooth val="0"/>
        </c:ser>
        <c:ser>
          <c:idx val="5"/>
          <c:order val="5"/>
          <c:tx>
            <c:strRef>
              <c:f>'Neustadt (21)'!$B$8</c:f>
              <c:strCache>
                <c:ptCount val="1"/>
                <c:pt idx="0">
                  <c:v>OT Buntentor</c:v>
                </c:pt>
              </c:strCache>
            </c:strRef>
          </c:tx>
          <c:extLst>
            <c:ext xmlns:c14="http://schemas.microsoft.com/office/drawing/2007/8/2/chart" uri="{6F2FDCE9-48DA-4B69-8628-5D25D57E5C99}">
              <c14:invertSolidFillFmt>
                <c14:spPr>
                  <a:solidFill>
                    <a:srgbClr val="000000"/>
                  </a:solidFill>
                </c14:spPr>
              </c14:invertSolidFillFmt>
            </c:ext>
          </c:extLst>
          <c:cat>
            <c:numRef>
              <c:f>'Neustadt (21)'!$M$1:$U$1</c:f>
              <c:numCache/>
            </c:numRef>
          </c:cat>
          <c:val>
            <c:numRef>
              <c:f>'Neustadt (21)'!$M$8:$U$8</c:f>
              <c:numCache/>
            </c:numRef>
          </c:val>
          <c:smooth val="0"/>
        </c:ser>
        <c:ser>
          <c:idx val="6"/>
          <c:order val="6"/>
          <c:tx>
            <c:strRef>
              <c:f>'Neustadt (21)'!$B$9</c:f>
              <c:strCache>
                <c:ptCount val="1"/>
                <c:pt idx="0">
                  <c:v>OT Neuenland</c:v>
                </c:pt>
              </c:strCache>
            </c:strRef>
          </c:tx>
          <c:extLst>
            <c:ext xmlns:c14="http://schemas.microsoft.com/office/drawing/2007/8/2/chart" uri="{6F2FDCE9-48DA-4B69-8628-5D25D57E5C99}">
              <c14:invertSolidFillFmt>
                <c14:spPr>
                  <a:solidFill>
                    <a:srgbClr val="000000"/>
                  </a:solidFill>
                </c14:spPr>
              </c14:invertSolidFillFmt>
            </c:ext>
          </c:extLst>
          <c:cat>
            <c:numRef>
              <c:f>'Neustadt (21)'!$M$1:$U$1</c:f>
              <c:numCache/>
            </c:numRef>
          </c:cat>
          <c:val>
            <c:numRef>
              <c:f>'Neustadt (21)'!$M$9:$U$9</c:f>
              <c:numCache/>
            </c:numRef>
          </c:val>
          <c:smooth val="0"/>
        </c:ser>
        <c:ser>
          <c:idx val="7"/>
          <c:order val="7"/>
          <c:tx>
            <c:strRef>
              <c:f>'Neustadt (21)'!$B$10</c:f>
              <c:strCache>
                <c:ptCount val="1"/>
                <c:pt idx="0">
                  <c:v>OT Huckelriede</c:v>
                </c:pt>
              </c:strCache>
            </c:strRef>
          </c:tx>
          <c:extLst>
            <c:ext xmlns:c14="http://schemas.microsoft.com/office/drawing/2007/8/2/chart" uri="{6F2FDCE9-48DA-4B69-8628-5D25D57E5C99}">
              <c14:invertSolidFillFmt>
                <c14:spPr>
                  <a:solidFill>
                    <a:srgbClr val="000000"/>
                  </a:solidFill>
                </c14:spPr>
              </c14:invertSolidFillFmt>
            </c:ext>
          </c:extLst>
          <c:cat>
            <c:numRef>
              <c:f>'Neustadt (21)'!$M$1:$U$1</c:f>
              <c:numCache/>
            </c:numRef>
          </c:cat>
          <c:val>
            <c:numRef>
              <c:f>'Neustadt (21)'!$M$10:$U$10</c:f>
              <c:numCache/>
            </c:numRef>
          </c:val>
          <c:smooth val="0"/>
        </c:ser>
        <c:marker val="1"/>
        <c:axId val="65323278"/>
        <c:axId val="51038591"/>
      </c:lineChart>
      <c:catAx>
        <c:axId val="6532327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038591"/>
        <c:crosses val="autoZero"/>
        <c:auto val="1"/>
        <c:lblOffset val="100"/>
        <c:noMultiLvlLbl val="0"/>
      </c:catAx>
      <c:valAx>
        <c:axId val="51038591"/>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323278"/>
        <c:crossesAt val="1"/>
        <c:crossBetween val="midCat"/>
        <c:dispUnits/>
        <c:majorUnit val="10"/>
      </c:valAx>
      <c:spPr>
        <a:noFill/>
        <a:ln>
          <a:noFill/>
        </a:ln>
      </c:spPr>
    </c:plotArea>
    <c:legend>
      <c:legendPos val="r"/>
      <c:layout>
        <c:manualLayout>
          <c:xMode val="edge"/>
          <c:yMode val="edge"/>
          <c:x val="0.718"/>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'Obervieland (23)'!$B$3</c:f>
              <c:strCache>
                <c:ptCount val="1"/>
                <c:pt idx="0">
                  <c:v>OT Habenhausen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'Obervieland (23)'!$C$1:$K$1</c:f>
              <c:numCache/>
            </c:numRef>
          </c:cat>
          <c:val>
            <c:numRef>
              <c:f>'Obervieland (23)'!$C$3:$K$3</c:f>
              <c:numCache/>
            </c:numRef>
          </c:val>
          <c:smooth val="0"/>
        </c:ser>
        <c:ser>
          <c:idx val="1"/>
          <c:order val="1"/>
          <c:tx>
            <c:strRef>
              <c:f>'Obervieland (23)'!$B$4</c:f>
              <c:strCache>
                <c:ptCount val="1"/>
                <c:pt idx="0">
                  <c:v>OT Arsten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'Obervieland (23)'!$C$1:$K$1</c:f>
              <c:numCache/>
            </c:numRef>
          </c:cat>
          <c:val>
            <c:numRef>
              <c:f>'Obervieland (23)'!$C$4:$K$4</c:f>
              <c:numCache/>
            </c:numRef>
          </c:val>
          <c:smooth val="0"/>
        </c:ser>
        <c:ser>
          <c:idx val="2"/>
          <c:order val="2"/>
          <c:tx>
            <c:strRef>
              <c:f>'Obervieland (23)'!$B$5</c:f>
              <c:strCache>
                <c:ptCount val="1"/>
                <c:pt idx="0">
                  <c:v>OT Kattenturm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'Obervieland (23)'!$C$1:$K$1</c:f>
              <c:numCache/>
            </c:numRef>
          </c:cat>
          <c:val>
            <c:numRef>
              <c:f>'Obervieland (23)'!$C$5:$K$5</c:f>
              <c:numCache/>
            </c:numRef>
          </c:val>
          <c:smooth val="0"/>
        </c:ser>
        <c:ser>
          <c:idx val="3"/>
          <c:order val="3"/>
          <c:tx>
            <c:strRef>
              <c:f>'Obervieland (23)'!$B$6</c:f>
              <c:strCache>
                <c:ptCount val="1"/>
                <c:pt idx="0">
                  <c:v>OT Kattenesch</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'Obervieland (23)'!$C$1:$K$1</c:f>
              <c:numCache/>
            </c:numRef>
          </c:cat>
          <c:val>
            <c:numRef>
              <c:f>'Obervieland (23)'!$C$6:$K$6</c:f>
              <c:numCache/>
            </c:numRef>
          </c:val>
          <c:smooth val="0"/>
        </c:ser>
        <c:marker val="1"/>
        <c:axId val="56694136"/>
        <c:axId val="40485177"/>
      </c:lineChart>
      <c:catAx>
        <c:axId val="56694136"/>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0485177"/>
        <c:crosses val="autoZero"/>
        <c:auto val="1"/>
        <c:lblOffset val="100"/>
        <c:noMultiLvlLbl val="0"/>
      </c:catAx>
      <c:valAx>
        <c:axId val="40485177"/>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6694136"/>
        <c:crossesAt val="1"/>
        <c:crossBetween val="midCat"/>
        <c:dispUnits/>
        <c:majorUnit val="10"/>
      </c:valAx>
      <c:spPr>
        <a:noFill/>
        <a:ln>
          <a:noFill/>
        </a:ln>
      </c:spPr>
    </c:plotArea>
    <c:legend>
      <c:legendPos val="r"/>
      <c:layout>
        <c:manualLayout>
          <c:xMode val="edge"/>
          <c:yMode val="edge"/>
          <c:x val="0.7385"/>
          <c:y val="0.3692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'Obervieland (23)'!$B$3</c:f>
              <c:strCache>
                <c:ptCount val="1"/>
                <c:pt idx="0">
                  <c:v>OT Habenhausen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'Obervieland (23)'!$M$1:$U$1</c:f>
              <c:numCache/>
            </c:numRef>
          </c:cat>
          <c:val>
            <c:numRef>
              <c:f>'Obervieland (23)'!$M$3:$U$3</c:f>
              <c:numCache/>
            </c:numRef>
          </c:val>
          <c:smooth val="0"/>
        </c:ser>
        <c:ser>
          <c:idx val="1"/>
          <c:order val="1"/>
          <c:tx>
            <c:strRef>
              <c:f>'Obervieland (23)'!$B$4</c:f>
              <c:strCache>
                <c:ptCount val="1"/>
                <c:pt idx="0">
                  <c:v>OT Arsten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'Obervieland (23)'!$M$1:$U$1</c:f>
              <c:numCache/>
            </c:numRef>
          </c:cat>
          <c:val>
            <c:numRef>
              <c:f>'Obervieland (23)'!$M$4:$U$4</c:f>
              <c:numCache/>
            </c:numRef>
          </c:val>
          <c:smooth val="0"/>
        </c:ser>
        <c:ser>
          <c:idx val="2"/>
          <c:order val="2"/>
          <c:tx>
            <c:strRef>
              <c:f>'Obervieland (23)'!$B$5</c:f>
              <c:strCache>
                <c:ptCount val="1"/>
                <c:pt idx="0">
                  <c:v>OT Kattenturm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'Obervieland (23)'!$M$1:$U$1</c:f>
              <c:numCache/>
            </c:numRef>
          </c:cat>
          <c:val>
            <c:numRef>
              <c:f>'Obervieland (23)'!$M$5:$U$5</c:f>
              <c:numCache/>
            </c:numRef>
          </c:val>
          <c:smooth val="0"/>
        </c:ser>
        <c:ser>
          <c:idx val="3"/>
          <c:order val="3"/>
          <c:tx>
            <c:strRef>
              <c:f>'Obervieland (23)'!$B$6</c:f>
              <c:strCache>
                <c:ptCount val="1"/>
                <c:pt idx="0">
                  <c:v>OT Kattenesch</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'Obervieland (23)'!$M$1:$U$1</c:f>
              <c:numCache/>
            </c:numRef>
          </c:cat>
          <c:val>
            <c:numRef>
              <c:f>'Obervieland (23)'!$M$6:$U$6</c:f>
              <c:numCache/>
            </c:numRef>
          </c:val>
          <c:smooth val="0"/>
        </c:ser>
        <c:marker val="1"/>
        <c:axId val="28822274"/>
        <c:axId val="58073875"/>
      </c:lineChart>
      <c:catAx>
        <c:axId val="2882227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073875"/>
        <c:crosses val="autoZero"/>
        <c:auto val="1"/>
        <c:lblOffset val="100"/>
        <c:noMultiLvlLbl val="0"/>
      </c:catAx>
      <c:valAx>
        <c:axId val="58073875"/>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822274"/>
        <c:crossesAt val="1"/>
        <c:crossBetween val="midCat"/>
        <c:dispUnits/>
        <c:majorUnit val="10"/>
      </c:valAx>
      <c:spPr>
        <a:noFill/>
        <a:ln>
          <a:noFill/>
        </a:ln>
      </c:spPr>
    </c:plotArea>
    <c:legend>
      <c:legendPos val="r"/>
      <c:layout>
        <c:manualLayout>
          <c:xMode val="edge"/>
          <c:yMode val="edge"/>
          <c:x val="0.74675"/>
          <c:y val="0"/>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'Huchting (24)'!$B$3</c:f>
              <c:strCache>
                <c:ptCount val="1"/>
                <c:pt idx="0">
                  <c:v>OT Mittelshuchting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'Huchting (24)'!$C$1:$K$1</c:f>
              <c:numCache/>
            </c:numRef>
          </c:cat>
          <c:val>
            <c:numRef>
              <c:f>'Huchting (24)'!$C$3:$K$3</c:f>
              <c:numCache/>
            </c:numRef>
          </c:val>
          <c:smooth val="0"/>
        </c:ser>
        <c:ser>
          <c:idx val="1"/>
          <c:order val="1"/>
          <c:tx>
            <c:strRef>
              <c:f>'Huchting (24)'!$B$4</c:f>
              <c:strCache>
                <c:ptCount val="1"/>
                <c:pt idx="0">
                  <c:v>OT Sodenmatt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'Huchting (24)'!$C$1:$K$1</c:f>
              <c:numCache/>
            </c:numRef>
          </c:cat>
          <c:val>
            <c:numRef>
              <c:f>'Huchting (24)'!$C$4:$K$4</c:f>
              <c:numCache/>
            </c:numRef>
          </c:val>
          <c:smooth val="0"/>
        </c:ser>
        <c:ser>
          <c:idx val="2"/>
          <c:order val="2"/>
          <c:tx>
            <c:strRef>
              <c:f>'Huchting (24)'!$B$5</c:f>
              <c:strCache>
                <c:ptCount val="1"/>
                <c:pt idx="0">
                  <c:v>OT Kichhuchting</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'Huchting (24)'!$C$1:$K$1</c:f>
              <c:numCache/>
            </c:numRef>
          </c:cat>
          <c:val>
            <c:numRef>
              <c:f>'Huchting (24)'!$C$5:$K$5</c:f>
              <c:numCache/>
            </c:numRef>
          </c:val>
          <c:smooth val="0"/>
        </c:ser>
        <c:ser>
          <c:idx val="3"/>
          <c:order val="3"/>
          <c:tx>
            <c:strRef>
              <c:f>'Huchting (24)'!$B$6</c:f>
              <c:strCache>
                <c:ptCount val="1"/>
                <c:pt idx="0">
                  <c:v>OT Grolland</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'Huchting (24)'!$C$1:$K$1</c:f>
              <c:numCache/>
            </c:numRef>
          </c:cat>
          <c:val>
            <c:numRef>
              <c:f>'Huchting (24)'!$C$6:$K$6</c:f>
              <c:numCache/>
            </c:numRef>
          </c:val>
          <c:smooth val="0"/>
        </c:ser>
        <c:marker val="1"/>
        <c:axId val="52902828"/>
        <c:axId val="6363405"/>
      </c:lineChart>
      <c:catAx>
        <c:axId val="52902828"/>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363405"/>
        <c:crosses val="autoZero"/>
        <c:auto val="1"/>
        <c:lblOffset val="100"/>
        <c:noMultiLvlLbl val="0"/>
      </c:catAx>
      <c:valAx>
        <c:axId val="6363405"/>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2902828"/>
        <c:crossesAt val="1"/>
        <c:crossBetween val="midCat"/>
        <c:dispUnits/>
        <c:majorUnit val="10"/>
      </c:valAx>
      <c:spPr>
        <a:noFill/>
        <a:ln>
          <a:noFill/>
        </a:ln>
      </c:spPr>
    </c:plotArea>
    <c:legend>
      <c:legendPos val="r"/>
      <c:layout>
        <c:manualLayout>
          <c:xMode val="edge"/>
          <c:yMode val="edge"/>
          <c:x val="0.72175"/>
          <c:y val="0.1337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28575</xdr:colOff>
      <xdr:row>46</xdr:row>
      <xdr:rowOff>104775</xdr:rowOff>
    </xdr:to>
    <xdr:pic>
      <xdr:nvPicPr>
        <xdr:cNvPr id="1" name="Picture 1"/>
        <xdr:cNvPicPr preferRelativeResize="1">
          <a:picLocks noChangeAspect="1"/>
        </xdr:cNvPicPr>
      </xdr:nvPicPr>
      <xdr:blipFill>
        <a:blip r:embed="rId1"/>
        <a:stretch>
          <a:fillRect/>
        </a:stretch>
      </xdr:blipFill>
      <xdr:spPr>
        <a:xfrm>
          <a:off x="0" y="0"/>
          <a:ext cx="10696575" cy="7553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9525</xdr:rowOff>
    </xdr:from>
    <xdr:to>
      <xdr:col>23</xdr:col>
      <xdr:colOff>0</xdr:colOff>
      <xdr:row>47</xdr:row>
      <xdr:rowOff>9525</xdr:rowOff>
    </xdr:to>
    <xdr:graphicFrame>
      <xdr:nvGraphicFramePr>
        <xdr:cNvPr id="2" name="Chart 2"/>
        <xdr:cNvGraphicFramePr/>
      </xdr:nvGraphicFramePr>
      <xdr:xfrm>
        <a:off x="6324600" y="1628775"/>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209550</xdr:colOff>
      <xdr:row>10</xdr:row>
      <xdr:rowOff>0</xdr:rowOff>
    </xdr:from>
    <xdr:to>
      <xdr:col>23</xdr:col>
      <xdr:colOff>9525</xdr:colOff>
      <xdr:row>47</xdr:row>
      <xdr:rowOff>0</xdr:rowOff>
    </xdr:to>
    <xdr:graphicFrame>
      <xdr:nvGraphicFramePr>
        <xdr:cNvPr id="2" name="Chart 2"/>
        <xdr:cNvGraphicFramePr/>
      </xdr:nvGraphicFramePr>
      <xdr:xfrm>
        <a:off x="6334125"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49</xdr:row>
      <xdr:rowOff>0</xdr:rowOff>
    </xdr:to>
    <xdr:graphicFrame>
      <xdr:nvGraphicFramePr>
        <xdr:cNvPr id="1" name="Chart 1"/>
        <xdr:cNvGraphicFramePr/>
      </xdr:nvGraphicFramePr>
      <xdr:xfrm>
        <a:off x="0" y="0"/>
        <a:ext cx="11677650" cy="79343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190500</xdr:colOff>
      <xdr:row>10</xdr:row>
      <xdr:rowOff>0</xdr:rowOff>
    </xdr:from>
    <xdr:to>
      <xdr:col>22</xdr:col>
      <xdr:colOff>752475</xdr:colOff>
      <xdr:row>47</xdr:row>
      <xdr:rowOff>0</xdr:rowOff>
    </xdr:to>
    <xdr:graphicFrame>
      <xdr:nvGraphicFramePr>
        <xdr:cNvPr id="2" name="Chart 2"/>
        <xdr:cNvGraphicFramePr/>
      </xdr:nvGraphicFramePr>
      <xdr:xfrm>
        <a:off x="6315075"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752475</xdr:colOff>
      <xdr:row>49</xdr:row>
      <xdr:rowOff>0</xdr:rowOff>
    </xdr:to>
    <xdr:graphicFrame>
      <xdr:nvGraphicFramePr>
        <xdr:cNvPr id="1" name="Chart 2"/>
        <xdr:cNvGraphicFramePr/>
      </xdr:nvGraphicFramePr>
      <xdr:xfrm>
        <a:off x="0" y="0"/>
        <a:ext cx="11668125" cy="7934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9</xdr:col>
      <xdr:colOff>438150</xdr:colOff>
      <xdr:row>47</xdr:row>
      <xdr:rowOff>0</xdr:rowOff>
    </xdr:to>
    <xdr:graphicFrame>
      <xdr:nvGraphicFramePr>
        <xdr:cNvPr id="1" name="Chart 1"/>
        <xdr:cNvGraphicFramePr/>
      </xdr:nvGraphicFramePr>
      <xdr:xfrm>
        <a:off x="0" y="1628775"/>
        <a:ext cx="5219700" cy="5981700"/>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46</xdr:row>
      <xdr:rowOff>152400</xdr:rowOff>
    </xdr:to>
    <xdr:graphicFrame>
      <xdr:nvGraphicFramePr>
        <xdr:cNvPr id="2" name="Chart 2"/>
        <xdr:cNvGraphicFramePr/>
      </xdr:nvGraphicFramePr>
      <xdr:xfrm>
        <a:off x="6324600" y="1619250"/>
        <a:ext cx="5353050" cy="59817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lf.Wroblewski@Helgolander.de?subject=Auswertung%20Sozialindikatoren"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B1:K31"/>
  <sheetViews>
    <sheetView tabSelected="1" zoomScale="127" zoomScaleNormal="127" workbookViewId="0" topLeftCell="A1">
      <selection activeCell="A1" sqref="A1"/>
    </sheetView>
  </sheetViews>
  <sheetFormatPr defaultColWidth="11.421875" defaultRowHeight="12.75"/>
  <sheetData>
    <row r="1" spans="2:11" s="41" customFormat="1" ht="15">
      <c r="B1" s="46" t="s">
        <v>41</v>
      </c>
      <c r="C1" s="46"/>
      <c r="D1" s="46"/>
      <c r="E1" s="46"/>
      <c r="F1" s="46"/>
      <c r="G1" s="46"/>
      <c r="H1" s="46"/>
      <c r="I1" s="46"/>
      <c r="J1" s="46"/>
      <c r="K1" s="46"/>
    </row>
    <row r="2" s="44" customFormat="1" ht="8.25"/>
    <row r="3" spans="2:11" s="41" customFormat="1" ht="15">
      <c r="B3" s="46" t="s">
        <v>19</v>
      </c>
      <c r="C3" s="46"/>
      <c r="D3" s="46"/>
      <c r="E3" s="46"/>
      <c r="F3" s="46"/>
      <c r="G3" s="46"/>
      <c r="H3" s="46"/>
      <c r="I3" s="46"/>
      <c r="J3" s="46"/>
      <c r="K3" s="46"/>
    </row>
    <row r="4" s="44" customFormat="1" ht="8.25"/>
    <row r="5" spans="2:11" s="41" customFormat="1" ht="15.75">
      <c r="B5" s="49" t="s">
        <v>20</v>
      </c>
      <c r="C5" s="49"/>
      <c r="D5" s="49"/>
      <c r="E5" s="49"/>
      <c r="F5" s="49"/>
      <c r="G5" s="49"/>
      <c r="H5" s="49"/>
      <c r="I5" s="49"/>
      <c r="J5" s="49"/>
      <c r="K5" s="49"/>
    </row>
    <row r="6" s="44" customFormat="1" ht="8.25"/>
    <row r="7" spans="2:11" s="41" customFormat="1" ht="15">
      <c r="B7" s="46" t="s">
        <v>21</v>
      </c>
      <c r="C7" s="46"/>
      <c r="D7" s="46"/>
      <c r="E7" s="46"/>
      <c r="F7" s="46"/>
      <c r="G7" s="46"/>
      <c r="H7" s="46"/>
      <c r="I7" s="46"/>
      <c r="J7" s="46"/>
      <c r="K7" s="46"/>
    </row>
    <row r="8" s="44" customFormat="1" ht="8.25"/>
    <row r="9" spans="2:11" s="41" customFormat="1" ht="15">
      <c r="B9" s="46" t="s">
        <v>22</v>
      </c>
      <c r="C9" s="46"/>
      <c r="D9" s="46"/>
      <c r="E9" s="46"/>
      <c r="F9" s="46"/>
      <c r="G9" s="46"/>
      <c r="H9" s="46"/>
      <c r="I9" s="46"/>
      <c r="J9" s="46"/>
      <c r="K9" s="46"/>
    </row>
    <row r="10" s="44" customFormat="1" ht="8.25"/>
    <row r="11" spans="2:11" s="40" customFormat="1" ht="18">
      <c r="B11" s="47" t="s">
        <v>23</v>
      </c>
      <c r="C11" s="47"/>
      <c r="D11" s="47"/>
      <c r="E11" s="47"/>
      <c r="F11" s="47"/>
      <c r="G11" s="47"/>
      <c r="H11" s="47"/>
      <c r="I11" s="47"/>
      <c r="J11" s="47"/>
      <c r="K11" s="47"/>
    </row>
    <row r="12" spans="2:11" s="40" customFormat="1" ht="18">
      <c r="B12" s="47" t="s">
        <v>24</v>
      </c>
      <c r="C12" s="47"/>
      <c r="D12" s="47"/>
      <c r="E12" s="47"/>
      <c r="F12" s="47"/>
      <c r="G12" s="47"/>
      <c r="H12" s="47"/>
      <c r="I12" s="47"/>
      <c r="J12" s="47"/>
      <c r="K12" s="47"/>
    </row>
    <row r="13" spans="2:11" s="40" customFormat="1" ht="18">
      <c r="B13" s="47" t="s">
        <v>25</v>
      </c>
      <c r="C13" s="47"/>
      <c r="D13" s="47"/>
      <c r="E13" s="47"/>
      <c r="F13" s="47"/>
      <c r="G13" s="47"/>
      <c r="H13" s="47"/>
      <c r="I13" s="47"/>
      <c r="J13" s="47"/>
      <c r="K13" s="47"/>
    </row>
    <row r="14" spans="2:11" s="41" customFormat="1" ht="15.75">
      <c r="B14" s="49" t="s">
        <v>153</v>
      </c>
      <c r="C14" s="49"/>
      <c r="D14" s="49"/>
      <c r="E14" s="49"/>
      <c r="F14" s="49"/>
      <c r="G14" s="49"/>
      <c r="H14" s="49"/>
      <c r="I14" s="49"/>
      <c r="J14" s="49"/>
      <c r="K14" s="49"/>
    </row>
    <row r="15" spans="2:11" s="41" customFormat="1" ht="15.75">
      <c r="B15" s="53" t="s">
        <v>130</v>
      </c>
      <c r="C15" s="53"/>
      <c r="D15" s="53"/>
      <c r="E15" s="53"/>
      <c r="F15" s="53"/>
      <c r="G15" s="53"/>
      <c r="H15" s="53"/>
      <c r="I15" s="53"/>
      <c r="J15" s="53"/>
      <c r="K15" s="53"/>
    </row>
    <row r="16" s="44" customFormat="1" ht="8.25"/>
    <row r="17" spans="2:11" s="41" customFormat="1" ht="15">
      <c r="B17" s="46" t="s">
        <v>39</v>
      </c>
      <c r="C17" s="46"/>
      <c r="D17" s="46"/>
      <c r="E17" s="46"/>
      <c r="F17" s="46"/>
      <c r="G17" s="46"/>
      <c r="H17" s="46"/>
      <c r="I17" s="46"/>
      <c r="J17" s="46"/>
      <c r="K17" s="46"/>
    </row>
    <row r="18" s="44" customFormat="1" ht="8.25"/>
    <row r="19" spans="2:11" s="41" customFormat="1" ht="15">
      <c r="B19" s="46" t="s">
        <v>152</v>
      </c>
      <c r="C19" s="46"/>
      <c r="D19" s="46"/>
      <c r="E19" s="46"/>
      <c r="F19" s="46"/>
      <c r="G19" s="46"/>
      <c r="H19" s="46"/>
      <c r="I19" s="46"/>
      <c r="J19" s="46"/>
      <c r="K19" s="46"/>
    </row>
    <row r="20" s="45" customFormat="1" ht="8.25"/>
    <row r="21" spans="2:11" s="41" customFormat="1" ht="15">
      <c r="B21" s="46" t="s">
        <v>26</v>
      </c>
      <c r="C21" s="46"/>
      <c r="D21" s="46"/>
      <c r="E21" s="46"/>
      <c r="F21" s="46"/>
      <c r="G21" s="46"/>
      <c r="H21" s="46"/>
      <c r="I21" s="46"/>
      <c r="J21" s="46"/>
      <c r="K21" s="46"/>
    </row>
    <row r="22" s="44" customFormat="1" ht="8.25"/>
    <row r="23" spans="2:11" s="41" customFormat="1" ht="31.5" customHeight="1">
      <c r="B23" s="48" t="s">
        <v>36</v>
      </c>
      <c r="C23" s="48"/>
      <c r="D23" s="48"/>
      <c r="E23" s="48"/>
      <c r="F23" s="48"/>
      <c r="G23" s="48"/>
      <c r="H23" s="48"/>
      <c r="I23" s="48"/>
      <c r="J23" s="48"/>
      <c r="K23" s="48"/>
    </row>
    <row r="24" s="44" customFormat="1" ht="8.25"/>
    <row r="25" spans="2:11" s="41" customFormat="1" ht="31.5" customHeight="1">
      <c r="B25" s="48" t="s">
        <v>37</v>
      </c>
      <c r="C25" s="48"/>
      <c r="D25" s="48"/>
      <c r="E25" s="48"/>
      <c r="F25" s="48"/>
      <c r="G25" s="48"/>
      <c r="H25" s="48"/>
      <c r="I25" s="48"/>
      <c r="J25" s="48"/>
      <c r="K25" s="48"/>
    </row>
    <row r="26" s="44" customFormat="1" ht="8.25"/>
    <row r="27" spans="2:11" s="41" customFormat="1" ht="15" customHeight="1">
      <c r="B27" s="51" t="s">
        <v>154</v>
      </c>
      <c r="C27" s="51"/>
      <c r="D27" s="51"/>
      <c r="E27" s="51"/>
      <c r="F27" s="51"/>
      <c r="G27" s="51"/>
      <c r="H27" s="51"/>
      <c r="I27" s="51"/>
      <c r="J27" s="51"/>
      <c r="K27" s="51"/>
    </row>
    <row r="28" s="44" customFormat="1" ht="8.25"/>
    <row r="29" spans="2:11" s="41" customFormat="1" ht="66" customHeight="1">
      <c r="B29" s="50" t="s">
        <v>155</v>
      </c>
      <c r="C29" s="50"/>
      <c r="D29" s="50"/>
      <c r="E29" s="50"/>
      <c r="F29" s="50"/>
      <c r="G29" s="50"/>
      <c r="H29" s="50"/>
      <c r="I29" s="50"/>
      <c r="J29" s="50"/>
      <c r="K29" s="50"/>
    </row>
    <row r="30" s="44" customFormat="1" ht="8.25"/>
    <row r="31" spans="2:11" s="41" customFormat="1" ht="31.5" customHeight="1">
      <c r="B31" s="52" t="s">
        <v>40</v>
      </c>
      <c r="C31" s="52"/>
      <c r="D31" s="52"/>
      <c r="E31" s="52"/>
      <c r="F31" s="52"/>
      <c r="G31" s="52"/>
      <c r="H31" s="52"/>
      <c r="I31" s="52"/>
      <c r="J31" s="52"/>
      <c r="K31" s="52"/>
    </row>
  </sheetData>
  <sheetProtection password="81D6" sheet="1" objects="1" scenarios="1"/>
  <mergeCells count="18">
    <mergeCell ref="B29:K29"/>
    <mergeCell ref="B27:K27"/>
    <mergeCell ref="B31:K31"/>
    <mergeCell ref="B14:K14"/>
    <mergeCell ref="B15:K15"/>
    <mergeCell ref="B25:K25"/>
    <mergeCell ref="B1:K1"/>
    <mergeCell ref="B3:K3"/>
    <mergeCell ref="B5:K5"/>
    <mergeCell ref="B7:K7"/>
    <mergeCell ref="B9:K9"/>
    <mergeCell ref="B11:K11"/>
    <mergeCell ref="B21:K21"/>
    <mergeCell ref="B23:K23"/>
    <mergeCell ref="B12:K12"/>
    <mergeCell ref="B13:K13"/>
    <mergeCell ref="B17:K17"/>
    <mergeCell ref="B19:K19"/>
  </mergeCells>
  <hyperlinks>
    <hyperlink ref="B15:K15" r:id="rId1" display="Rolf.Wroblewski@Helgolander.de"/>
  </hyperlinks>
  <printOptions horizontalCentered="1"/>
  <pageMargins left="0.7874015748031497" right="0.7874015748031497" top="0.984251968503937" bottom="0.984251968503937" header="0.5118110236220472" footer="0.5118110236220472"/>
  <pageSetup horizontalDpi="600" verticalDpi="600" orientation="portrait" paperSize="9" scale="75" r:id="rId2"/>
</worksheet>
</file>

<file path=xl/worksheets/sheet10.xml><?xml version="1.0" encoding="utf-8"?>
<worksheet xmlns="http://schemas.openxmlformats.org/spreadsheetml/2006/main" xmlns:r="http://schemas.openxmlformats.org/officeDocument/2006/relationships">
  <sheetPr codeName="Tabelle9">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Sozialindikatoren!A47</f>
        <v>311</v>
      </c>
      <c r="B3" s="24" t="str">
        <f>Sozialindikatoren!B47</f>
        <v>OT Steintor</v>
      </c>
      <c r="C3" s="28">
        <f>Sozialindikatoren!C47</f>
        <v>33</v>
      </c>
      <c r="D3" s="24">
        <f>Sozialindikatoren!E47</f>
        <v>32</v>
      </c>
      <c r="E3" s="24">
        <f>Sozialindikatoren!G47</f>
        <v>30</v>
      </c>
      <c r="F3" s="24">
        <f>Sozialindikatoren!I47</f>
        <v>46</v>
      </c>
      <c r="G3" s="24">
        <f>Sozialindikatoren!K47</f>
        <v>44</v>
      </c>
      <c r="H3" s="24">
        <f>Sozialindikatoren!M47</f>
        <v>46</v>
      </c>
      <c r="I3" s="24">
        <f>Sozialindikatoren!O47</f>
        <v>51</v>
      </c>
      <c r="J3" s="24">
        <f>Sozialindikatoren!Q47</f>
        <v>47</v>
      </c>
      <c r="K3" s="24"/>
      <c r="M3" s="29">
        <f>Sozialindikatoren!D47</f>
        <v>-18.8</v>
      </c>
      <c r="N3" s="27">
        <f>Sozialindikatoren!F47</f>
        <v>-16.4</v>
      </c>
      <c r="O3" s="27">
        <f>Sozialindikatoren!H47</f>
        <v>-14.5</v>
      </c>
      <c r="P3" s="27">
        <f>Sozialindikatoren!J47</f>
        <v>2.8</v>
      </c>
      <c r="Q3" s="27">
        <f>Sozialindikatoren!L47</f>
        <v>3.3</v>
      </c>
      <c r="R3" s="27">
        <f>Sozialindikatoren!N47</f>
        <v>10.4</v>
      </c>
      <c r="S3" s="27">
        <f>Sozialindikatoren!P47</f>
        <v>16.16</v>
      </c>
      <c r="T3" s="27">
        <f>Sozialindikatoren!R47</f>
        <v>20.7</v>
      </c>
      <c r="U3" s="24"/>
    </row>
    <row r="4" spans="1:20" ht="12.75">
      <c r="A4">
        <f>Sozialindikatoren!A48</f>
        <v>312</v>
      </c>
      <c r="B4" t="str">
        <f>Sozialindikatoren!B48</f>
        <v>OT Fesenfeld</v>
      </c>
      <c r="C4" s="22">
        <f>Sozialindikatoren!C48</f>
        <v>60</v>
      </c>
      <c r="D4">
        <f>Sozialindikatoren!E48</f>
        <v>29</v>
      </c>
      <c r="E4">
        <f>Sozialindikatoren!G48</f>
        <v>70</v>
      </c>
      <c r="F4">
        <f>Sozialindikatoren!I48</f>
        <v>52</v>
      </c>
      <c r="G4">
        <f>Sozialindikatoren!K48</f>
        <v>53</v>
      </c>
      <c r="H4">
        <f>Sozialindikatoren!M48</f>
        <v>54</v>
      </c>
      <c r="I4">
        <f>Sozialindikatoren!O48</f>
        <v>54</v>
      </c>
      <c r="J4">
        <f>Sozialindikatoren!Q48</f>
        <v>54</v>
      </c>
      <c r="M4" s="23">
        <f>Sozialindikatoren!D48</f>
        <v>33.2</v>
      </c>
      <c r="N4" s="1">
        <f>Sozialindikatoren!F48</f>
        <v>26.2</v>
      </c>
      <c r="O4" s="1">
        <f>Sozialindikatoren!H48</f>
        <v>53.8</v>
      </c>
      <c r="P4" s="1">
        <f>Sozialindikatoren!J48</f>
        <v>20.7</v>
      </c>
      <c r="Q4" s="1">
        <f>Sozialindikatoren!L48</f>
        <v>20.6</v>
      </c>
      <c r="R4" s="1">
        <f>Sozialindikatoren!N48</f>
        <v>29.1</v>
      </c>
      <c r="S4" s="1">
        <f>Sozialindikatoren!P48</f>
        <v>36.59</v>
      </c>
      <c r="T4" s="1">
        <f>Sozialindikatoren!R48</f>
        <v>41.5</v>
      </c>
    </row>
    <row r="5" spans="1:21" ht="12.75">
      <c r="A5" s="24">
        <f>Sozialindikatoren!A49</f>
        <v>313</v>
      </c>
      <c r="B5" s="24" t="str">
        <f>Sozialindikatoren!B49</f>
        <v>OT Peterswerder</v>
      </c>
      <c r="C5" s="25">
        <f>Sozialindikatoren!C49</f>
        <v>59</v>
      </c>
      <c r="D5" s="24">
        <f>Sozialindikatoren!E49</f>
        <v>57</v>
      </c>
      <c r="E5" s="24">
        <f>Sozialindikatoren!G49</f>
        <v>66</v>
      </c>
      <c r="F5" s="24">
        <f>Sozialindikatoren!I49</f>
        <v>58</v>
      </c>
      <c r="G5" s="24">
        <f>Sozialindikatoren!K49</f>
        <v>57</v>
      </c>
      <c r="H5" s="24">
        <f>Sozialindikatoren!M49</f>
        <v>59</v>
      </c>
      <c r="I5" s="24">
        <f>Sozialindikatoren!O49</f>
        <v>61</v>
      </c>
      <c r="J5" s="24">
        <f>Sozialindikatoren!Q49</f>
        <v>64</v>
      </c>
      <c r="K5" s="24"/>
      <c r="M5" s="26">
        <f>Sozialindikatoren!D49</f>
        <v>30.2</v>
      </c>
      <c r="N5" s="27">
        <f>Sozialindikatoren!F49</f>
        <v>26</v>
      </c>
      <c r="O5" s="27">
        <f>Sozialindikatoren!H49</f>
        <v>48</v>
      </c>
      <c r="P5" s="27">
        <f>Sozialindikatoren!J49</f>
        <v>44.2</v>
      </c>
      <c r="Q5" s="27">
        <f>Sozialindikatoren!L49</f>
        <v>42.8</v>
      </c>
      <c r="R5" s="27">
        <f>Sozialindikatoren!N49</f>
        <v>42</v>
      </c>
      <c r="S5" s="27">
        <f>Sozialindikatoren!P49</f>
        <v>53.85</v>
      </c>
      <c r="T5" s="27">
        <f>Sozialindikatoren!R49</f>
        <v>60.2</v>
      </c>
      <c r="U5" s="24"/>
    </row>
    <row r="6" spans="1:20" ht="12.75">
      <c r="A6">
        <f>Sozialindikatoren!A50</f>
        <v>314</v>
      </c>
      <c r="B6" t="str">
        <f>Sozialindikatoren!B50</f>
        <v>OT Hulsberg</v>
      </c>
      <c r="C6" s="22">
        <f>Sozialindikatoren!C50</f>
        <v>54</v>
      </c>
      <c r="D6">
        <f>Sozialindikatoren!E50</f>
        <v>49</v>
      </c>
      <c r="E6">
        <f>Sozialindikatoren!G50</f>
        <v>56</v>
      </c>
      <c r="F6">
        <f>Sozialindikatoren!I50</f>
        <v>45</v>
      </c>
      <c r="G6">
        <f>Sozialindikatoren!K50</f>
        <v>39</v>
      </c>
      <c r="H6">
        <f>Sozialindikatoren!M50</f>
        <v>37</v>
      </c>
      <c r="I6">
        <f>Sozialindikatoren!O50</f>
        <v>40</v>
      </c>
      <c r="J6">
        <f>Sozialindikatoren!Q50</f>
        <v>40</v>
      </c>
      <c r="M6" s="23">
        <f>Sozialindikatoren!D50</f>
        <v>15.4</v>
      </c>
      <c r="N6" s="1">
        <f>Sozialindikatoren!F50</f>
        <v>7.5</v>
      </c>
      <c r="O6" s="1">
        <f>Sozialindikatoren!H50</f>
        <v>14.5</v>
      </c>
      <c r="P6" s="1">
        <f>Sozialindikatoren!J50</f>
        <v>2.2</v>
      </c>
      <c r="Q6" s="1">
        <f>Sozialindikatoren!L50</f>
        <v>-4.7</v>
      </c>
      <c r="R6" s="1">
        <f>Sozialindikatoren!N50</f>
        <v>-10.8</v>
      </c>
      <c r="S6" s="1">
        <f>Sozialindikatoren!P50</f>
        <v>2.96</v>
      </c>
      <c r="T6" s="1">
        <f>Sozialindikatoren!R50</f>
        <v>4.9</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149</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1.xml><?xml version="1.0" encoding="utf-8"?>
<worksheet xmlns="http://schemas.openxmlformats.org/spreadsheetml/2006/main" xmlns:r="http://schemas.openxmlformats.org/officeDocument/2006/relationships">
  <sheetPr codeName="Tabelle10">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Sozialindikatoren!A53</f>
        <v>321</v>
      </c>
      <c r="B3" s="24" t="str">
        <f>Sozialindikatoren!B53</f>
        <v>OT Neu-Schwachhausen</v>
      </c>
      <c r="C3" s="28">
        <f>Sozialindikatoren!C53</f>
        <v>71</v>
      </c>
      <c r="D3" s="24">
        <f>Sozialindikatoren!E53</f>
        <v>72</v>
      </c>
      <c r="E3" s="24">
        <f>Sozialindikatoren!G53</f>
        <v>72</v>
      </c>
      <c r="F3" s="24">
        <f>Sozialindikatoren!I53</f>
        <v>70</v>
      </c>
      <c r="G3" s="24">
        <f>Sozialindikatoren!K53</f>
        <v>66</v>
      </c>
      <c r="H3" s="24">
        <f>Sozialindikatoren!M53</f>
        <v>65</v>
      </c>
      <c r="I3" s="24">
        <f>Sozialindikatoren!O53</f>
        <v>71</v>
      </c>
      <c r="J3" s="24">
        <f>Sozialindikatoren!Q53</f>
        <v>71</v>
      </c>
      <c r="K3" s="24"/>
      <c r="M3" s="29">
        <f>Sozialindikatoren!D53</f>
        <v>73.4</v>
      </c>
      <c r="N3" s="27">
        <f>Sozialindikatoren!F53</f>
        <v>76.7</v>
      </c>
      <c r="O3" s="27">
        <f>Sozialindikatoren!H53</f>
        <v>80</v>
      </c>
      <c r="P3" s="27">
        <f>Sozialindikatoren!J53</f>
        <v>73.6</v>
      </c>
      <c r="Q3" s="27">
        <f>Sozialindikatoren!L53</f>
        <v>64.8</v>
      </c>
      <c r="R3" s="27">
        <f>Sozialindikatoren!N53</f>
        <v>64.5</v>
      </c>
      <c r="S3" s="27">
        <f>Sozialindikatoren!P53</f>
        <v>76.83</v>
      </c>
      <c r="T3" s="27">
        <f>Sozialindikatoren!R53</f>
        <v>83.3</v>
      </c>
      <c r="U3" s="24"/>
    </row>
    <row r="4" spans="1:20" ht="12.75">
      <c r="A4">
        <f>Sozialindikatoren!A54</f>
        <v>322</v>
      </c>
      <c r="B4" t="str">
        <f>Sozialindikatoren!B54</f>
        <v>OT Bürgerpark</v>
      </c>
      <c r="C4" s="22">
        <f>Sozialindikatoren!C54</f>
        <v>78</v>
      </c>
      <c r="D4">
        <f>Sozialindikatoren!E54</f>
        <v>79</v>
      </c>
      <c r="E4">
        <f>Sozialindikatoren!G54</f>
        <v>79</v>
      </c>
      <c r="F4">
        <f>Sozialindikatoren!I54</f>
        <v>75</v>
      </c>
      <c r="G4">
        <f>Sozialindikatoren!K54</f>
        <v>74</v>
      </c>
      <c r="H4">
        <f>Sozialindikatoren!M54</f>
        <v>75</v>
      </c>
      <c r="I4">
        <f>Sozialindikatoren!O54</f>
        <v>75</v>
      </c>
      <c r="J4">
        <f>Sozialindikatoren!Q54</f>
        <v>76</v>
      </c>
      <c r="M4" s="23">
        <f>Sozialindikatoren!D54</f>
        <v>106.2</v>
      </c>
      <c r="N4" s="1">
        <f>Sozialindikatoren!F54</f>
        <v>109</v>
      </c>
      <c r="O4" s="1">
        <f>Sozialindikatoren!H54</f>
        <v>113.2</v>
      </c>
      <c r="P4" s="1">
        <f>Sozialindikatoren!J54</f>
        <v>91.5</v>
      </c>
      <c r="Q4" s="1">
        <f>Sozialindikatoren!L54</f>
        <v>86.7</v>
      </c>
      <c r="R4" s="1">
        <f>Sozialindikatoren!N54</f>
        <v>94.2</v>
      </c>
      <c r="S4" s="1">
        <f>Sozialindikatoren!P54</f>
        <v>101.74</v>
      </c>
      <c r="T4" s="1">
        <f>Sozialindikatoren!R54</f>
        <v>102.9</v>
      </c>
    </row>
    <row r="5" spans="1:21" ht="12.75">
      <c r="A5" s="24">
        <f>Sozialindikatoren!A55</f>
        <v>323</v>
      </c>
      <c r="B5" s="24" t="str">
        <f>Sozialindikatoren!B55</f>
        <v>OT Bürgerweide-Barkhof</v>
      </c>
      <c r="C5" s="25">
        <f>Sozialindikatoren!C55</f>
        <v>74</v>
      </c>
      <c r="D5" s="24">
        <f>Sozialindikatoren!E55</f>
        <v>73</v>
      </c>
      <c r="E5" s="24">
        <f>Sozialindikatoren!G55</f>
        <v>74</v>
      </c>
      <c r="F5" s="24">
        <f>Sozialindikatoren!I55</f>
        <v>66</v>
      </c>
      <c r="G5" s="24">
        <f>Sozialindikatoren!K55</f>
        <v>72</v>
      </c>
      <c r="H5" s="24">
        <f>Sozialindikatoren!M55</f>
        <v>67</v>
      </c>
      <c r="I5" s="24">
        <f>Sozialindikatoren!O55</f>
        <v>62</v>
      </c>
      <c r="J5" s="24">
        <f>Sozialindikatoren!Q55</f>
        <v>61</v>
      </c>
      <c r="K5" s="24"/>
      <c r="M5" s="26">
        <f>Sozialindikatoren!D55</f>
        <v>83.3</v>
      </c>
      <c r="N5" s="27">
        <f>Sozialindikatoren!F55</f>
        <v>81.2</v>
      </c>
      <c r="O5" s="27">
        <f>Sozialindikatoren!H55</f>
        <v>91.7</v>
      </c>
      <c r="P5" s="27">
        <f>Sozialindikatoren!J55</f>
        <v>66.7</v>
      </c>
      <c r="Q5" s="27">
        <f>Sozialindikatoren!L55</f>
        <v>77.7</v>
      </c>
      <c r="R5" s="27">
        <f>Sozialindikatoren!N55</f>
        <v>67.7</v>
      </c>
      <c r="S5" s="27">
        <f>Sozialindikatoren!P55</f>
        <v>55.45</v>
      </c>
      <c r="T5" s="27">
        <f>Sozialindikatoren!R55</f>
        <v>58.4</v>
      </c>
      <c r="U5" s="24"/>
    </row>
    <row r="6" spans="1:20" ht="12.75">
      <c r="A6">
        <f>Sozialindikatoren!A56</f>
        <v>324</v>
      </c>
      <c r="B6" t="str">
        <f>Sozialindikatoren!B56</f>
        <v>OT Riensberg</v>
      </c>
      <c r="C6" s="22">
        <f>Sozialindikatoren!C56</f>
        <v>73</v>
      </c>
      <c r="D6">
        <f>Sozialindikatoren!E56</f>
        <v>74</v>
      </c>
      <c r="E6">
        <f>Sozialindikatoren!G56</f>
        <v>73</v>
      </c>
      <c r="F6">
        <f>Sozialindikatoren!I56</f>
        <v>72</v>
      </c>
      <c r="G6">
        <f>Sozialindikatoren!K56</f>
        <v>69</v>
      </c>
      <c r="H6">
        <f>Sozialindikatoren!M56</f>
        <v>69</v>
      </c>
      <c r="I6">
        <f>Sozialindikatoren!O56</f>
        <v>73</v>
      </c>
      <c r="J6">
        <f>Sozialindikatoren!Q56</f>
        <v>73</v>
      </c>
      <c r="M6" s="23">
        <f>Sozialindikatoren!D56</f>
        <v>80</v>
      </c>
      <c r="N6" s="1">
        <f>Sozialindikatoren!F56</f>
        <v>83.4</v>
      </c>
      <c r="O6" s="1">
        <f>Sozialindikatoren!H56</f>
        <v>89.3</v>
      </c>
      <c r="P6" s="1">
        <f>Sozialindikatoren!J56</f>
        <v>82.6</v>
      </c>
      <c r="Q6" s="1">
        <f>Sozialindikatoren!L56</f>
        <v>76.6</v>
      </c>
      <c r="R6" s="1">
        <f>Sozialindikatoren!N56</f>
        <v>71</v>
      </c>
      <c r="S6" s="1">
        <f>Sozialindikatoren!P56</f>
        <v>92.71</v>
      </c>
      <c r="T6" s="1">
        <f>Sozialindikatoren!R56</f>
        <v>95.5</v>
      </c>
    </row>
    <row r="7" spans="1:21" ht="12.75">
      <c r="A7" s="24">
        <f>Sozialindikatoren!A57</f>
        <v>325</v>
      </c>
      <c r="B7" s="24" t="str">
        <f>Sozialindikatoren!B57</f>
        <v>OT Radio Bremen</v>
      </c>
      <c r="C7" s="25">
        <f>Sozialindikatoren!C57</f>
        <v>77</v>
      </c>
      <c r="D7" s="24">
        <f>Sozialindikatoren!E57</f>
        <v>77</v>
      </c>
      <c r="E7" s="24">
        <f>Sozialindikatoren!G57</f>
        <v>76</v>
      </c>
      <c r="F7" s="24">
        <f>Sozialindikatoren!I57</f>
        <v>76</v>
      </c>
      <c r="G7" s="24">
        <f>Sozialindikatoren!K57</f>
        <v>70</v>
      </c>
      <c r="H7" s="24">
        <f>Sozialindikatoren!M57</f>
        <v>68</v>
      </c>
      <c r="I7" s="24">
        <f>Sozialindikatoren!O57</f>
        <v>70</v>
      </c>
      <c r="J7" s="24">
        <f>Sozialindikatoren!Q57</f>
        <v>69</v>
      </c>
      <c r="K7" s="24"/>
      <c r="M7" s="26">
        <f>Sozialindikatoren!D57</f>
        <v>104.1</v>
      </c>
      <c r="N7" s="27">
        <f>Sozialindikatoren!F57</f>
        <v>103.1</v>
      </c>
      <c r="O7" s="27">
        <f>Sozialindikatoren!H57</f>
        <v>98.8</v>
      </c>
      <c r="P7" s="27">
        <f>Sozialindikatoren!J57</f>
        <v>92.1</v>
      </c>
      <c r="Q7" s="27">
        <f>Sozialindikatoren!L57</f>
        <v>76.6</v>
      </c>
      <c r="R7" s="27">
        <f>Sozialindikatoren!N57</f>
        <v>68.7</v>
      </c>
      <c r="S7" s="27">
        <f>Sozialindikatoren!P57</f>
        <v>71.33</v>
      </c>
      <c r="T7" s="27">
        <f>Sozialindikatoren!R57</f>
        <v>70.9</v>
      </c>
      <c r="U7" s="27"/>
    </row>
    <row r="8" spans="1:21" ht="12.75">
      <c r="A8">
        <f>Sozialindikatoren!A58</f>
        <v>326</v>
      </c>
      <c r="B8" t="str">
        <f>Sozialindikatoren!B58</f>
        <v>OT Schwachhausen</v>
      </c>
      <c r="C8" s="22">
        <f>Sozialindikatoren!C58</f>
        <v>76</v>
      </c>
      <c r="D8">
        <f>Sozialindikatoren!E58</f>
        <v>76</v>
      </c>
      <c r="E8">
        <f>Sozialindikatoren!G58</f>
        <v>78</v>
      </c>
      <c r="F8">
        <f>Sozialindikatoren!I58</f>
        <v>71</v>
      </c>
      <c r="G8">
        <f>Sozialindikatoren!K58</f>
        <v>76</v>
      </c>
      <c r="H8">
        <f>Sozialindikatoren!M58</f>
        <v>72</v>
      </c>
      <c r="I8">
        <f>Sozialindikatoren!O58</f>
        <v>74</v>
      </c>
      <c r="J8">
        <f>Sozialindikatoren!Q58</f>
        <v>74</v>
      </c>
      <c r="M8" s="23">
        <f>Sozialindikatoren!D58</f>
        <v>98.8</v>
      </c>
      <c r="N8" s="1">
        <f>Sozialindikatoren!F58</f>
        <v>101.5</v>
      </c>
      <c r="O8" s="1">
        <f>Sozialindikatoren!H58</f>
        <v>102.2</v>
      </c>
      <c r="P8" s="1">
        <f>Sozialindikatoren!J58</f>
        <v>82.1</v>
      </c>
      <c r="Q8" s="1">
        <f>Sozialindikatoren!L58</f>
        <v>93.5</v>
      </c>
      <c r="R8" s="1">
        <f>Sozialindikatoren!N58</f>
        <v>85</v>
      </c>
      <c r="S8" s="1">
        <f>Sozialindikatoren!P58</f>
        <v>97.01</v>
      </c>
      <c r="T8" s="1">
        <f>Sozialindikatoren!R58</f>
        <v>98.5</v>
      </c>
      <c r="U8" s="1"/>
    </row>
    <row r="9" spans="1:21" ht="12.75">
      <c r="A9" s="24">
        <f>Sozialindikatoren!A59</f>
        <v>327</v>
      </c>
      <c r="B9" s="24" t="str">
        <f>Sozialindikatoren!B59</f>
        <v>OT Gete</v>
      </c>
      <c r="C9" s="25">
        <f>Sozialindikatoren!C59</f>
        <v>75</v>
      </c>
      <c r="D9" s="24">
        <f>Sozialindikatoren!E59</f>
        <v>75</v>
      </c>
      <c r="E9" s="24">
        <f>Sozialindikatoren!G59</f>
        <v>75</v>
      </c>
      <c r="F9" s="24">
        <f>Sozialindikatoren!I59</f>
        <v>74</v>
      </c>
      <c r="G9" s="24">
        <f>Sozialindikatoren!K59</f>
        <v>75</v>
      </c>
      <c r="H9" s="24">
        <f>Sozialindikatoren!M59</f>
        <v>74</v>
      </c>
      <c r="I9" s="24">
        <f>Sozialindikatoren!O59</f>
        <v>72</v>
      </c>
      <c r="J9" s="24">
        <f>Sozialindikatoren!Q59</f>
        <v>72</v>
      </c>
      <c r="K9" s="24"/>
      <c r="M9" s="26">
        <f>Sozialindikatoren!D59</f>
        <v>91.1</v>
      </c>
      <c r="N9" s="30">
        <f>Sozialindikatoren!F59</f>
        <v>89.6</v>
      </c>
      <c r="O9" s="30">
        <f>Sozialindikatoren!H59</f>
        <v>92.1</v>
      </c>
      <c r="P9" s="30">
        <f>Sozialindikatoren!J59</f>
        <v>89.3</v>
      </c>
      <c r="Q9" s="30">
        <f>Sozialindikatoren!L59</f>
        <v>88.1</v>
      </c>
      <c r="R9" s="30">
        <f>Sozialindikatoren!N59</f>
        <v>88</v>
      </c>
      <c r="S9" s="30">
        <f>Sozialindikatoren!P59</f>
        <v>84.91</v>
      </c>
      <c r="T9" s="30">
        <f>Sozialindikatoren!R59</f>
        <v>87</v>
      </c>
      <c r="U9" s="30"/>
    </row>
    <row r="10" spans="3:21" ht="12.75">
      <c r="C10" s="22"/>
      <c r="M10" s="23"/>
      <c r="N10" s="1"/>
      <c r="O10" s="1"/>
      <c r="P10" s="1"/>
      <c r="Q10" s="1"/>
      <c r="R10" s="1"/>
      <c r="S10" s="1"/>
      <c r="T10" s="1"/>
      <c r="U10" s="1"/>
    </row>
    <row r="48" spans="1:23" ht="12.75">
      <c r="A48" s="56" t="s">
        <v>148</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2.xml><?xml version="1.0" encoding="utf-8"?>
<worksheet xmlns="http://schemas.openxmlformats.org/spreadsheetml/2006/main" xmlns:r="http://schemas.openxmlformats.org/officeDocument/2006/relationships">
  <sheetPr codeName="Tabelle11">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Sozialindikatoren!A62</f>
        <v>331</v>
      </c>
      <c r="B3" s="24" t="str">
        <f>Sozialindikatoren!B62</f>
        <v>OT Gartenstadt Vahr</v>
      </c>
      <c r="C3" s="28">
        <f>Sozialindikatoren!C62</f>
        <v>58</v>
      </c>
      <c r="D3" s="24">
        <f>Sozialindikatoren!E62</f>
        <v>60</v>
      </c>
      <c r="E3" s="24">
        <f>Sozialindikatoren!G62</f>
        <v>62</v>
      </c>
      <c r="F3" s="24">
        <f>Sozialindikatoren!I62</f>
        <v>40</v>
      </c>
      <c r="G3" s="24">
        <f>Sozialindikatoren!K62</f>
        <v>37</v>
      </c>
      <c r="H3" s="24">
        <f>Sozialindikatoren!M62</f>
        <v>53</v>
      </c>
      <c r="I3" s="24">
        <f>Sozialindikatoren!O62</f>
        <v>52</v>
      </c>
      <c r="J3" s="24">
        <f>Sozialindikatoren!Q62</f>
        <v>49</v>
      </c>
      <c r="K3" s="24"/>
      <c r="M3" s="29">
        <f>Sozialindikatoren!D62</f>
        <v>27.9</v>
      </c>
      <c r="N3" s="27">
        <f>Sozialindikatoren!F62</f>
        <v>33.7</v>
      </c>
      <c r="O3" s="27">
        <f>Sozialindikatoren!H62</f>
        <v>32</v>
      </c>
      <c r="P3" s="27">
        <f>Sozialindikatoren!J62</f>
        <v>-6</v>
      </c>
      <c r="Q3" s="27">
        <f>Sozialindikatoren!L62</f>
        <v>-9.7</v>
      </c>
      <c r="R3" s="27">
        <f>Sozialindikatoren!N62</f>
        <v>28.6</v>
      </c>
      <c r="S3" s="27">
        <f>Sozialindikatoren!P62</f>
        <v>28.34</v>
      </c>
      <c r="T3" s="27">
        <f>Sozialindikatoren!R62</f>
        <v>23.6</v>
      </c>
      <c r="U3" s="24"/>
    </row>
    <row r="4" spans="1:20" ht="12.75">
      <c r="A4">
        <f>Sozialindikatoren!A63</f>
        <v>332</v>
      </c>
      <c r="B4" t="str">
        <f>Sozialindikatoren!B63</f>
        <v>OT Neue Vahr Nord</v>
      </c>
      <c r="C4" s="22">
        <f>Sozialindikatoren!C63</f>
        <v>14</v>
      </c>
      <c r="D4">
        <f>Sozialindikatoren!E63</f>
        <v>16</v>
      </c>
      <c r="E4">
        <f>Sozialindikatoren!G63</f>
        <v>20</v>
      </c>
      <c r="F4">
        <f>Sozialindikatoren!I63</f>
        <v>11</v>
      </c>
      <c r="G4">
        <f>Sozialindikatoren!K63</f>
        <v>7</v>
      </c>
      <c r="H4">
        <f>Sozialindikatoren!M63</f>
        <v>4</v>
      </c>
      <c r="I4">
        <f>Sozialindikatoren!O63</f>
        <v>9</v>
      </c>
      <c r="J4">
        <f>Sozialindikatoren!Q63</f>
        <v>4</v>
      </c>
      <c r="M4" s="23">
        <f>Sozialindikatoren!D63</f>
        <v>-44.7</v>
      </c>
      <c r="N4" s="1">
        <f>Sozialindikatoren!F63</f>
        <v>-38.3</v>
      </c>
      <c r="O4" s="1">
        <f>Sozialindikatoren!H63</f>
        <v>-29.1</v>
      </c>
      <c r="P4" s="1">
        <f>Sozialindikatoren!J63</f>
        <v>-64.3</v>
      </c>
      <c r="Q4" s="1">
        <f>Sozialindikatoren!L63</f>
        <v>-73.2</v>
      </c>
      <c r="R4" s="1">
        <f>Sozialindikatoren!N63</f>
        <v>-81.6</v>
      </c>
      <c r="S4" s="1">
        <f>Sozialindikatoren!P63</f>
        <v>-70.5</v>
      </c>
      <c r="T4" s="1">
        <f>Sozialindikatoren!R63</f>
        <v>-108.7</v>
      </c>
    </row>
    <row r="5" spans="1:21" ht="12.75">
      <c r="A5" s="24">
        <f>Sozialindikatoren!A64</f>
        <v>334</v>
      </c>
      <c r="B5" s="24" t="str">
        <f>Sozialindikatoren!B64</f>
        <v>OT Neue Vahr Südwest</v>
      </c>
      <c r="C5" s="25">
        <f>Sozialindikatoren!C64</f>
        <v>18</v>
      </c>
      <c r="D5" s="24">
        <f>Sozialindikatoren!E64</f>
        <v>17</v>
      </c>
      <c r="E5" s="24">
        <f>Sozialindikatoren!G64</f>
        <v>24</v>
      </c>
      <c r="F5" s="24">
        <f>Sozialindikatoren!I64</f>
        <v>18</v>
      </c>
      <c r="G5" s="24">
        <f>Sozialindikatoren!K64</f>
        <v>10</v>
      </c>
      <c r="H5" s="24">
        <f>Sozialindikatoren!M64</f>
        <v>9</v>
      </c>
      <c r="I5" s="24">
        <f>Sozialindikatoren!O64</f>
        <v>19</v>
      </c>
      <c r="J5" s="24">
        <f>Sozialindikatoren!Q64</f>
        <v>10</v>
      </c>
      <c r="K5" s="24"/>
      <c r="M5" s="26">
        <f>Sozialindikatoren!D64</f>
        <v>-35.9</v>
      </c>
      <c r="N5" s="27">
        <f>Sozialindikatoren!F64</f>
        <v>-36.1</v>
      </c>
      <c r="O5" s="27">
        <f>Sozialindikatoren!H64</f>
        <v>-23.5</v>
      </c>
      <c r="P5" s="27">
        <f>Sozialindikatoren!J64</f>
        <v>-51.4</v>
      </c>
      <c r="Q5" s="27">
        <f>Sozialindikatoren!L64</f>
        <v>-70.5</v>
      </c>
      <c r="R5" s="27">
        <f>Sozialindikatoren!N64</f>
        <v>-68.8</v>
      </c>
      <c r="S5" s="27">
        <f>Sozialindikatoren!P64</f>
        <v>-55.1</v>
      </c>
      <c r="T5" s="27">
        <f>Sozialindikatoren!R64</f>
        <v>-83.9</v>
      </c>
      <c r="U5" s="24"/>
    </row>
    <row r="6" spans="1:20" ht="12.75">
      <c r="A6">
        <f>Sozialindikatoren!A65</f>
        <v>335</v>
      </c>
      <c r="B6" t="str">
        <f>Sozialindikatoren!B65</f>
        <v>OT Neue Vahr Südost</v>
      </c>
      <c r="C6" s="22">
        <f>Sozialindikatoren!C65</f>
        <v>12</v>
      </c>
      <c r="D6">
        <f>Sozialindikatoren!E65</f>
        <v>13</v>
      </c>
      <c r="E6">
        <f>Sozialindikatoren!G65</f>
        <v>17</v>
      </c>
      <c r="F6">
        <f>Sozialindikatoren!I65</f>
        <v>14</v>
      </c>
      <c r="G6">
        <f>Sozialindikatoren!K65</f>
        <v>9</v>
      </c>
      <c r="H6">
        <f>Sozialindikatoren!M65</f>
        <v>11</v>
      </c>
      <c r="I6">
        <f>Sozialindikatoren!O65</f>
        <v>16</v>
      </c>
      <c r="J6">
        <f>Sozialindikatoren!Q65</f>
        <v>8</v>
      </c>
      <c r="M6" s="23">
        <f>Sozialindikatoren!D65</f>
        <v>-50.1</v>
      </c>
      <c r="N6" s="1">
        <f>Sozialindikatoren!F65</f>
        <v>-45.3</v>
      </c>
      <c r="O6" s="1">
        <f>Sozialindikatoren!H65</f>
        <v>-37.3</v>
      </c>
      <c r="P6" s="1">
        <f>Sozialindikatoren!J65</f>
        <v>-59.5</v>
      </c>
      <c r="Q6" s="1">
        <f>Sozialindikatoren!L65</f>
        <v>-70.8</v>
      </c>
      <c r="R6" s="1">
        <f>Sozialindikatoren!N65</f>
        <v>-64.6</v>
      </c>
      <c r="S6" s="1">
        <f>Sozialindikatoren!P65</f>
        <v>-58.3</v>
      </c>
      <c r="T6" s="1">
        <f>Sozialindikatoren!R65</f>
        <v>-88</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147</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3.xml><?xml version="1.0" encoding="utf-8"?>
<worksheet xmlns="http://schemas.openxmlformats.org/spreadsheetml/2006/main" xmlns:r="http://schemas.openxmlformats.org/officeDocument/2006/relationships">
  <sheetPr codeName="Tabelle12">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Sozialindikatoren!A68</f>
        <v>341</v>
      </c>
      <c r="B3" s="24" t="str">
        <f>Sozialindikatoren!B68</f>
        <v>OT Horn</v>
      </c>
      <c r="C3" s="28">
        <f>Sozialindikatoren!C68</f>
        <v>68</v>
      </c>
      <c r="D3" s="24">
        <f>Sozialindikatoren!E68</f>
        <v>68</v>
      </c>
      <c r="E3" s="24">
        <f>Sozialindikatoren!G68</f>
        <v>67</v>
      </c>
      <c r="F3" s="24">
        <f>Sozialindikatoren!I68</f>
        <v>69</v>
      </c>
      <c r="G3" s="24">
        <f>Sozialindikatoren!K68</f>
        <v>68</v>
      </c>
      <c r="H3" s="24">
        <f>Sozialindikatoren!M68</f>
        <v>70</v>
      </c>
      <c r="I3" s="24">
        <f>Sozialindikatoren!O68</f>
        <v>66</v>
      </c>
      <c r="J3" s="24">
        <f>Sozialindikatoren!Q68</f>
        <v>65</v>
      </c>
      <c r="K3" s="24"/>
      <c r="M3" s="29">
        <f>Sozialindikatoren!D68</f>
        <v>55.3</v>
      </c>
      <c r="N3" s="27">
        <f>Sozialindikatoren!F68</f>
        <v>56.4</v>
      </c>
      <c r="O3" s="27">
        <f>Sozialindikatoren!H68</f>
        <v>49.5</v>
      </c>
      <c r="P3" s="27">
        <f>Sozialindikatoren!J68</f>
        <v>70.6</v>
      </c>
      <c r="Q3" s="27">
        <f>Sozialindikatoren!L68</f>
        <v>72.5</v>
      </c>
      <c r="R3" s="27">
        <f>Sozialindikatoren!N68</f>
        <v>71.6</v>
      </c>
      <c r="S3" s="27">
        <f>Sozialindikatoren!P68</f>
        <v>65.45</v>
      </c>
      <c r="T3" s="27">
        <f>Sozialindikatoren!R68</f>
        <v>62.2</v>
      </c>
      <c r="U3" s="24"/>
    </row>
    <row r="4" spans="1:20" ht="12.75">
      <c r="A4">
        <f>Sozialindikatoren!A69</f>
        <v>342</v>
      </c>
      <c r="B4" t="str">
        <f>Sozialindikatoren!B69</f>
        <v>OT Lehe</v>
      </c>
      <c r="C4" s="22">
        <f>Sozialindikatoren!C69</f>
        <v>66</v>
      </c>
      <c r="D4">
        <f>Sozialindikatoren!E69</f>
        <v>67</v>
      </c>
      <c r="E4">
        <f>Sozialindikatoren!G69</f>
        <v>68</v>
      </c>
      <c r="F4">
        <f>Sozialindikatoren!I69</f>
        <v>65</v>
      </c>
      <c r="G4">
        <f>Sozialindikatoren!K69</f>
        <v>64</v>
      </c>
      <c r="H4">
        <f>Sozialindikatoren!M69</f>
        <v>66</v>
      </c>
      <c r="I4">
        <f>Sozialindikatoren!O69</f>
        <v>68</v>
      </c>
      <c r="J4">
        <f>Sozialindikatoren!Q69</f>
        <v>59</v>
      </c>
      <c r="M4" s="23">
        <f>Sozialindikatoren!D69</f>
        <v>50.5</v>
      </c>
      <c r="N4" s="1">
        <f>Sozialindikatoren!F69</f>
        <v>53.4</v>
      </c>
      <c r="O4" s="1">
        <f>Sozialindikatoren!H69</f>
        <v>50.9</v>
      </c>
      <c r="P4" s="1">
        <f>Sozialindikatoren!J69</f>
        <v>61.2</v>
      </c>
      <c r="Q4" s="1">
        <f>Sozialindikatoren!L69</f>
        <v>64.2</v>
      </c>
      <c r="R4" s="1">
        <f>Sozialindikatoren!N69</f>
        <v>64.6</v>
      </c>
      <c r="S4" s="1">
        <f>Sozialindikatoren!P69</f>
        <v>69.47</v>
      </c>
      <c r="T4" s="1">
        <f>Sozialindikatoren!R69</f>
        <v>55.4</v>
      </c>
    </row>
    <row r="5" spans="1:21" ht="12.75">
      <c r="A5" s="24">
        <f>Sozialindikatoren!A70</f>
        <v>343</v>
      </c>
      <c r="B5" s="24" t="str">
        <f>Sozialindikatoren!B70</f>
        <v>OT Lehester Deich</v>
      </c>
      <c r="C5" s="25">
        <f>Sozialindikatoren!C70</f>
        <v>67</v>
      </c>
      <c r="D5" s="24">
        <f>Sozialindikatoren!E70</f>
        <v>66</v>
      </c>
      <c r="E5" s="24">
        <f>Sozialindikatoren!G70</f>
        <v>59</v>
      </c>
      <c r="F5" s="24">
        <f>Sozialindikatoren!I70</f>
        <v>67</v>
      </c>
      <c r="G5" s="24">
        <f>Sozialindikatoren!K70</f>
        <v>67</v>
      </c>
      <c r="H5" s="24">
        <f>Sozialindikatoren!M70</f>
        <v>63</v>
      </c>
      <c r="I5" s="24">
        <f>Sozialindikatoren!O70</f>
        <v>67</v>
      </c>
      <c r="J5" s="24">
        <f>Sozialindikatoren!Q70</f>
        <v>66</v>
      </c>
      <c r="K5" s="24"/>
      <c r="M5" s="26">
        <f>Sozialindikatoren!D70</f>
        <v>53.2</v>
      </c>
      <c r="N5" s="27">
        <f>Sozialindikatoren!F70</f>
        <v>49.3</v>
      </c>
      <c r="O5" s="27">
        <f>Sozialindikatoren!H70</f>
        <v>22.8</v>
      </c>
      <c r="P5" s="27">
        <f>Sozialindikatoren!J70</f>
        <v>69.1</v>
      </c>
      <c r="Q5" s="27">
        <f>Sozialindikatoren!L70</f>
        <v>65.2</v>
      </c>
      <c r="R5" s="27">
        <f>Sozialindikatoren!N70</f>
        <v>53.1</v>
      </c>
      <c r="S5" s="27">
        <f>Sozialindikatoren!P70</f>
        <v>65.63</v>
      </c>
      <c r="T5" s="27">
        <f>Sozialindikatoren!R70</f>
        <v>65.4</v>
      </c>
      <c r="U5" s="24"/>
    </row>
    <row r="6" spans="3:18" ht="12.75">
      <c r="C6" s="22"/>
      <c r="M6" s="23"/>
      <c r="N6" s="1"/>
      <c r="O6" s="1"/>
      <c r="P6" s="1"/>
      <c r="Q6" s="1"/>
      <c r="R6" s="1"/>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146</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4.xml><?xml version="1.0" encoding="utf-8"?>
<worksheet xmlns="http://schemas.openxmlformats.org/spreadsheetml/2006/main" xmlns:r="http://schemas.openxmlformats.org/officeDocument/2006/relationships">
  <sheetPr codeName="Tabelle13">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Sozialindikatoren!A73</f>
        <v>351</v>
      </c>
      <c r="B3" s="24" t="str">
        <f>Sozialindikatoren!B73</f>
        <v>OT Borgfeld</v>
      </c>
      <c r="C3" s="28">
        <f>Sozialindikatoren!C73</f>
        <v>72</v>
      </c>
      <c r="D3" s="24">
        <f>Sozialindikatoren!E73</f>
        <v>71</v>
      </c>
      <c r="E3" s="24">
        <f>Sozialindikatoren!G73</f>
        <v>71</v>
      </c>
      <c r="F3" s="24">
        <f>Sozialindikatoren!I73</f>
        <v>79</v>
      </c>
      <c r="G3" s="24">
        <f>Sozialindikatoren!K73</f>
        <v>79</v>
      </c>
      <c r="H3" s="24">
        <f>Sozialindikatoren!M73</f>
        <v>79</v>
      </c>
      <c r="I3" s="24">
        <f>Sozialindikatoren!O73</f>
        <v>79</v>
      </c>
      <c r="J3" s="24">
        <f>Sozialindikatoren!Q73</f>
        <v>79</v>
      </c>
      <c r="K3" s="24"/>
      <c r="M3" s="29">
        <f>Sozialindikatoren!D73</f>
        <v>74.8</v>
      </c>
      <c r="N3" s="27">
        <f>Sozialindikatoren!F73</f>
        <v>68</v>
      </c>
      <c r="O3" s="27">
        <f>Sozialindikatoren!H73</f>
        <v>76.3</v>
      </c>
      <c r="P3" s="27">
        <f>Sozialindikatoren!J73</f>
        <v>129.4</v>
      </c>
      <c r="Q3" s="27">
        <f>Sozialindikatoren!L73</f>
        <v>126.7</v>
      </c>
      <c r="R3" s="27">
        <f>Sozialindikatoren!N73</f>
        <v>125.2</v>
      </c>
      <c r="S3" s="27">
        <f>Sozialindikatoren!P73</f>
        <v>135.94</v>
      </c>
      <c r="T3" s="27">
        <f>Sozialindikatoren!R73</f>
        <v>133.4</v>
      </c>
      <c r="U3" s="24"/>
    </row>
    <row r="4" spans="3:19" ht="12.75">
      <c r="C4" s="22"/>
      <c r="M4" s="23"/>
      <c r="N4" s="1"/>
      <c r="O4" s="1"/>
      <c r="P4" s="1"/>
      <c r="Q4" s="1"/>
      <c r="R4" s="1"/>
      <c r="S4" s="1"/>
    </row>
    <row r="5" spans="1:21" ht="12.75">
      <c r="A5" s="24"/>
      <c r="B5" s="24"/>
      <c r="C5" s="25"/>
      <c r="D5" s="24"/>
      <c r="E5" s="24"/>
      <c r="F5" s="24"/>
      <c r="G5" s="24"/>
      <c r="H5" s="24"/>
      <c r="I5" s="24"/>
      <c r="J5" s="24"/>
      <c r="K5" s="24"/>
      <c r="M5" s="26"/>
      <c r="N5" s="27"/>
      <c r="O5" s="27"/>
      <c r="P5" s="27"/>
      <c r="Q5" s="27"/>
      <c r="R5" s="27"/>
      <c r="S5" s="27"/>
      <c r="T5" s="24"/>
      <c r="U5" s="24"/>
    </row>
    <row r="6" spans="3:18" ht="12.75">
      <c r="C6" s="22"/>
      <c r="M6" s="23"/>
      <c r="N6" s="1"/>
      <c r="O6" s="1"/>
      <c r="P6" s="1"/>
      <c r="Q6" s="1"/>
      <c r="R6" s="1"/>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145</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5.xml><?xml version="1.0" encoding="utf-8"?>
<worksheet xmlns="http://schemas.openxmlformats.org/spreadsheetml/2006/main" xmlns:r="http://schemas.openxmlformats.org/officeDocument/2006/relationships">
  <sheetPr codeName="Tabelle14">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Sozialindikatoren!A76</f>
        <v>361</v>
      </c>
      <c r="B3" s="24" t="str">
        <f>Sozialindikatoren!B76</f>
        <v>OT Oberneuland</v>
      </c>
      <c r="C3" s="28">
        <f>Sozialindikatoren!C76</f>
        <v>79</v>
      </c>
      <c r="D3" s="24">
        <f>Sozialindikatoren!E76</f>
        <v>78</v>
      </c>
      <c r="E3" s="24">
        <f>Sozialindikatoren!G76</f>
        <v>77</v>
      </c>
      <c r="F3" s="24">
        <f>Sozialindikatoren!I76</f>
        <v>78</v>
      </c>
      <c r="G3" s="24">
        <f>Sozialindikatoren!K76</f>
        <v>78</v>
      </c>
      <c r="H3" s="24">
        <f>Sozialindikatoren!M76</f>
        <v>78</v>
      </c>
      <c r="I3" s="24">
        <f>Sozialindikatoren!O76</f>
        <v>77</v>
      </c>
      <c r="J3" s="24">
        <f>Sozialindikatoren!Q76</f>
        <v>75</v>
      </c>
      <c r="K3" s="24"/>
      <c r="M3" s="29">
        <f>Sozialindikatoren!D76</f>
        <v>110.9</v>
      </c>
      <c r="N3" s="27">
        <f>Sozialindikatoren!F76</f>
        <v>108.8</v>
      </c>
      <c r="O3" s="27">
        <f>Sozialindikatoren!H76</f>
        <v>99.6</v>
      </c>
      <c r="P3" s="27">
        <f>Sozialindikatoren!J76</f>
        <v>116.7</v>
      </c>
      <c r="Q3" s="27">
        <f>Sozialindikatoren!L76</f>
        <v>124.1</v>
      </c>
      <c r="R3" s="27">
        <f>Sozialindikatoren!N76</f>
        <v>111.8</v>
      </c>
      <c r="S3" s="27">
        <f>Sozialindikatoren!P76</f>
        <v>104.85</v>
      </c>
      <c r="T3" s="27">
        <f>Sozialindikatoren!R76</f>
        <v>100.9</v>
      </c>
      <c r="U3" s="24"/>
    </row>
    <row r="4" spans="3:19" ht="12.75">
      <c r="C4" s="22"/>
      <c r="M4" s="23"/>
      <c r="N4" s="1"/>
      <c r="O4" s="1"/>
      <c r="P4" s="1"/>
      <c r="Q4" s="1"/>
      <c r="R4" s="1"/>
      <c r="S4" s="1"/>
    </row>
    <row r="5" spans="1:21" ht="12.75">
      <c r="A5" s="24"/>
      <c r="B5" s="24"/>
      <c r="C5" s="25"/>
      <c r="D5" s="24"/>
      <c r="E5" s="24"/>
      <c r="F5" s="24"/>
      <c r="G5" s="24"/>
      <c r="H5" s="24"/>
      <c r="I5" s="24"/>
      <c r="J5" s="24"/>
      <c r="K5" s="24"/>
      <c r="M5" s="26"/>
      <c r="N5" s="27"/>
      <c r="O5" s="27"/>
      <c r="P5" s="27"/>
      <c r="Q5" s="27"/>
      <c r="R5" s="27"/>
      <c r="S5" s="27"/>
      <c r="T5" s="24"/>
      <c r="U5" s="24"/>
    </row>
    <row r="6" spans="3:18" ht="12.75">
      <c r="C6" s="22"/>
      <c r="M6" s="23"/>
      <c r="N6" s="1"/>
      <c r="O6" s="1"/>
      <c r="P6" s="1"/>
      <c r="Q6" s="1"/>
      <c r="R6" s="1"/>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144</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6.xml><?xml version="1.0" encoding="utf-8"?>
<worksheet xmlns="http://schemas.openxmlformats.org/spreadsheetml/2006/main" xmlns:r="http://schemas.openxmlformats.org/officeDocument/2006/relationships">
  <sheetPr codeName="Tabelle15">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Sozialindikatoren!A79</f>
        <v>371</v>
      </c>
      <c r="B3" s="24" t="str">
        <f>Sozialindikatoren!B79</f>
        <v>OT Ellener Feld</v>
      </c>
      <c r="C3" s="28">
        <f>Sozialindikatoren!C79</f>
        <v>47</v>
      </c>
      <c r="D3" s="24">
        <f>Sozialindikatoren!E79</f>
        <v>40</v>
      </c>
      <c r="E3" s="24">
        <f>Sozialindikatoren!G79</f>
        <v>45</v>
      </c>
      <c r="F3" s="24">
        <f>Sozialindikatoren!I79</f>
        <v>62</v>
      </c>
      <c r="G3" s="24">
        <f>Sozialindikatoren!K79</f>
        <v>60</v>
      </c>
      <c r="H3" s="24">
        <f>Sozialindikatoren!M79</f>
        <v>62</v>
      </c>
      <c r="I3" s="24">
        <f>Sozialindikatoren!O79</f>
        <v>58</v>
      </c>
      <c r="J3" s="24">
        <f>Sozialindikatoren!Q79</f>
        <v>57</v>
      </c>
      <c r="K3" s="24"/>
      <c r="M3" s="29">
        <f>Sozialindikatoren!D79</f>
        <v>0.5</v>
      </c>
      <c r="N3" s="27">
        <f>Sozialindikatoren!F79</f>
        <v>-8.6</v>
      </c>
      <c r="O3" s="27">
        <f>Sozialindikatoren!H79</f>
        <v>3.6</v>
      </c>
      <c r="P3" s="27">
        <f>Sozialindikatoren!J79</f>
        <v>52.7</v>
      </c>
      <c r="Q3" s="27">
        <f>Sozialindikatoren!L79</f>
        <v>52.1</v>
      </c>
      <c r="R3" s="27">
        <f>Sozialindikatoren!N79</f>
        <v>51.8</v>
      </c>
      <c r="S3" s="27">
        <f>Sozialindikatoren!P79</f>
        <v>48.05</v>
      </c>
      <c r="T3" s="27">
        <f>Sozialindikatoren!R79</f>
        <v>49.3</v>
      </c>
      <c r="U3" s="24"/>
    </row>
    <row r="4" spans="1:20" ht="12.75">
      <c r="A4" s="36">
        <f>Sozialindikatoren!A80</f>
        <v>372</v>
      </c>
      <c r="B4" s="36" t="str">
        <f>Sozialindikatoren!B80</f>
        <v>OT Ell.-Schevemoor</v>
      </c>
      <c r="C4" s="35">
        <f>Sozialindikatoren!C80</f>
        <v>23</v>
      </c>
      <c r="D4" s="36">
        <f>Sozialindikatoren!E80</f>
        <v>28</v>
      </c>
      <c r="E4" s="36">
        <f>Sozialindikatoren!G80</f>
        <v>18</v>
      </c>
      <c r="F4" s="36">
        <f>Sozialindikatoren!I80</f>
        <v>27</v>
      </c>
      <c r="G4" s="36">
        <f>Sozialindikatoren!K80</f>
        <v>27</v>
      </c>
      <c r="H4" s="36">
        <f>Sozialindikatoren!M80</f>
        <v>35</v>
      </c>
      <c r="I4" s="36">
        <f>Sozialindikatoren!O80</f>
        <v>31</v>
      </c>
      <c r="J4" s="36">
        <f>Sozialindikatoren!Q80</f>
        <v>25</v>
      </c>
      <c r="M4" s="38">
        <f>Sozialindikatoren!D80</f>
        <v>-29</v>
      </c>
      <c r="N4" s="39">
        <f>Sozialindikatoren!F80</f>
        <v>-23.9</v>
      </c>
      <c r="O4" s="39">
        <f>Sozialindikatoren!H80</f>
        <v>-34.3</v>
      </c>
      <c r="P4" s="39">
        <f>Sozialindikatoren!J80</f>
        <v>-30</v>
      </c>
      <c r="Q4" s="39">
        <f>Sozialindikatoren!L80</f>
        <v>-31.4</v>
      </c>
      <c r="R4" s="39">
        <f>Sozialindikatoren!N80</f>
        <v>-12</v>
      </c>
      <c r="S4" s="39">
        <f>Sozialindikatoren!P80</f>
        <v>-24.82</v>
      </c>
      <c r="T4" s="39">
        <f>Sozialindikatoren!R80</f>
        <v>-38.4</v>
      </c>
    </row>
    <row r="5" spans="1:21" ht="12.75">
      <c r="A5" s="24">
        <f>Sozialindikatoren!A81</f>
        <v>373</v>
      </c>
      <c r="B5" s="24" t="str">
        <f>Sozialindikatoren!B81</f>
        <v>OT Tenever</v>
      </c>
      <c r="C5" s="25">
        <f>Sozialindikatoren!C81</f>
        <v>1</v>
      </c>
      <c r="D5" s="24">
        <f>Sozialindikatoren!E81</f>
        <v>1</v>
      </c>
      <c r="E5" s="24">
        <f>Sozialindikatoren!G81</f>
        <v>1</v>
      </c>
      <c r="F5" s="24">
        <f>Sozialindikatoren!I81</f>
        <v>1</v>
      </c>
      <c r="G5" s="24">
        <f>Sozialindikatoren!K81</f>
        <v>1</v>
      </c>
      <c r="H5" s="24">
        <f>Sozialindikatoren!M81</f>
        <v>1</v>
      </c>
      <c r="I5" s="24">
        <f>Sozialindikatoren!O81</f>
        <v>1</v>
      </c>
      <c r="J5" s="24">
        <f>Sozialindikatoren!Q81</f>
        <v>1</v>
      </c>
      <c r="K5" s="24"/>
      <c r="M5" s="26">
        <f>Sozialindikatoren!D81</f>
        <v>-110.1</v>
      </c>
      <c r="N5" s="27">
        <f>Sozialindikatoren!F81</f>
        <v>-103.6</v>
      </c>
      <c r="O5" s="27">
        <f>Sozialindikatoren!H81</f>
        <v>-102</v>
      </c>
      <c r="P5" s="27">
        <f>Sozialindikatoren!J81</f>
        <v>-156</v>
      </c>
      <c r="Q5" s="27">
        <f>Sozialindikatoren!L81</f>
        <v>-156.3</v>
      </c>
      <c r="R5" s="27">
        <f>Sozialindikatoren!N81</f>
        <v>-129.8</v>
      </c>
      <c r="S5" s="27">
        <f>Sozialindikatoren!P81</f>
        <v>-148.6</v>
      </c>
      <c r="T5" s="27">
        <f>Sozialindikatoren!R81</f>
        <v>-182.2</v>
      </c>
      <c r="U5" s="24"/>
    </row>
    <row r="6" spans="1:20" ht="12.75">
      <c r="A6" s="36">
        <f>Sozialindikatoren!A82</f>
        <v>374</v>
      </c>
      <c r="B6" s="36" t="str">
        <f>Sozialindikatoren!B82</f>
        <v>OT Osterholz</v>
      </c>
      <c r="C6" s="35">
        <f>Sozialindikatoren!C82</f>
        <v>61</v>
      </c>
      <c r="D6" s="36">
        <f>Sozialindikatoren!E82</f>
        <v>64</v>
      </c>
      <c r="E6" s="36">
        <f>Sozialindikatoren!G82</f>
        <v>52</v>
      </c>
      <c r="F6" s="36">
        <f>Sozialindikatoren!I82</f>
        <v>60</v>
      </c>
      <c r="G6" s="36">
        <f>Sozialindikatoren!K82</f>
        <v>59</v>
      </c>
      <c r="H6" s="36">
        <f>Sozialindikatoren!M82</f>
        <v>57</v>
      </c>
      <c r="I6" s="36">
        <f>Sozialindikatoren!O82</f>
        <v>59</v>
      </c>
      <c r="J6" s="36">
        <f>Sozialindikatoren!Q82</f>
        <v>56</v>
      </c>
      <c r="M6" s="38">
        <f>Sozialindikatoren!D82</f>
        <v>38.2</v>
      </c>
      <c r="N6" s="39">
        <f>Sozialindikatoren!F82</f>
        <v>41.5</v>
      </c>
      <c r="O6" s="39">
        <f>Sozialindikatoren!H82</f>
        <v>12.1</v>
      </c>
      <c r="P6" s="39">
        <f>Sozialindikatoren!J82</f>
        <v>48.5</v>
      </c>
      <c r="Q6" s="39">
        <f>Sozialindikatoren!L82</f>
        <v>49.2</v>
      </c>
      <c r="R6" s="39">
        <f>Sozialindikatoren!N82</f>
        <v>36.5</v>
      </c>
      <c r="S6" s="39">
        <f>Sozialindikatoren!P82</f>
        <v>49.02</v>
      </c>
      <c r="T6" s="39">
        <f>Sozialindikatoren!R82</f>
        <v>43.6</v>
      </c>
    </row>
    <row r="7" spans="1:21" ht="12.75">
      <c r="A7" s="24">
        <f>Sozialindikatoren!A83</f>
        <v>375</v>
      </c>
      <c r="B7" s="24" t="str">
        <f>Sozialindikatoren!B83</f>
        <v>OT Blockdieck</v>
      </c>
      <c r="C7" s="25">
        <f>Sozialindikatoren!C83</f>
        <v>3</v>
      </c>
      <c r="D7" s="24">
        <f>Sozialindikatoren!E83</f>
        <v>3</v>
      </c>
      <c r="E7" s="24">
        <f>Sozialindikatoren!G83</f>
        <v>12</v>
      </c>
      <c r="F7" s="24">
        <f>Sozialindikatoren!I83</f>
        <v>9</v>
      </c>
      <c r="G7" s="24">
        <f>Sozialindikatoren!K83</f>
        <v>5</v>
      </c>
      <c r="H7" s="24">
        <f>Sozialindikatoren!M83</f>
        <v>15</v>
      </c>
      <c r="I7" s="24">
        <f>Sozialindikatoren!O83</f>
        <v>17</v>
      </c>
      <c r="J7" s="24">
        <f>Sozialindikatoren!Q83</f>
        <v>7</v>
      </c>
      <c r="K7" s="24"/>
      <c r="M7" s="26">
        <f>Sozialindikatoren!D83</f>
        <v>-80.3</v>
      </c>
      <c r="N7" s="27">
        <f>Sozialindikatoren!F83</f>
        <v>-69</v>
      </c>
      <c r="O7" s="27">
        <f>Sozialindikatoren!H83</f>
        <v>-53.3</v>
      </c>
      <c r="P7" s="27">
        <f>Sozialindikatoren!J83</f>
        <v>-66.8</v>
      </c>
      <c r="Q7" s="27">
        <f>Sozialindikatoren!L83</f>
        <v>-74.6</v>
      </c>
      <c r="R7" s="27">
        <f>Sozialindikatoren!N83</f>
        <v>-60</v>
      </c>
      <c r="S7" s="27">
        <f>Sozialindikatoren!P83</f>
        <v>-56.4</v>
      </c>
      <c r="T7" s="27">
        <f>Sozialindikatoren!R83</f>
        <v>-92.4</v>
      </c>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143</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7.xml><?xml version="1.0" encoding="utf-8"?>
<worksheet xmlns="http://schemas.openxmlformats.org/spreadsheetml/2006/main" xmlns:r="http://schemas.openxmlformats.org/officeDocument/2006/relationships">
  <sheetPr codeName="Tabelle16">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Sozialindikatoren!A86</f>
        <v>381</v>
      </c>
      <c r="B3" s="24" t="str">
        <f>Sozialindikatoren!B86</f>
        <v>OT Sebaldsbrück</v>
      </c>
      <c r="C3" s="28">
        <f>Sozialindikatoren!C86</f>
        <v>37</v>
      </c>
      <c r="D3" s="24">
        <f>Sozialindikatoren!E86</f>
        <v>38</v>
      </c>
      <c r="E3" s="24">
        <f>Sozialindikatoren!G86</f>
        <v>41</v>
      </c>
      <c r="F3" s="24">
        <f>Sozialindikatoren!I86</f>
        <v>51</v>
      </c>
      <c r="G3" s="24">
        <f>Sozialindikatoren!K86</f>
        <v>52</v>
      </c>
      <c r="H3" s="24">
        <f>Sozialindikatoren!M86</f>
        <v>50</v>
      </c>
      <c r="I3" s="24">
        <f>Sozialindikatoren!O86</f>
        <v>43</v>
      </c>
      <c r="J3" s="24">
        <f>Sozialindikatoren!Q86</f>
        <v>38</v>
      </c>
      <c r="K3" s="24"/>
      <c r="M3" s="29">
        <f>Sozialindikatoren!D86</f>
        <v>-12.6</v>
      </c>
      <c r="N3" s="27">
        <f>Sozialindikatoren!F86</f>
        <v>-10.7</v>
      </c>
      <c r="O3" s="27">
        <f>Sozialindikatoren!H86</f>
        <v>-2.2</v>
      </c>
      <c r="P3" s="27">
        <f>Sozialindikatoren!J86</f>
        <v>19.8</v>
      </c>
      <c r="Q3" s="27">
        <f>Sozialindikatoren!L86</f>
        <v>19.8</v>
      </c>
      <c r="R3" s="27">
        <f>Sozialindikatoren!N86</f>
        <v>24.7</v>
      </c>
      <c r="S3" s="27">
        <f>Sozialindikatoren!P86</f>
        <v>6.45</v>
      </c>
      <c r="T3" s="27">
        <f>Sozialindikatoren!R86</f>
        <v>-0.6</v>
      </c>
      <c r="U3" s="24"/>
    </row>
    <row r="4" spans="1:20" ht="12.75">
      <c r="A4" s="36">
        <f>Sozialindikatoren!A87</f>
        <v>382</v>
      </c>
      <c r="B4" s="36" t="str">
        <f>Sozialindikatoren!B87</f>
        <v>OT Hastedt</v>
      </c>
      <c r="C4" s="35">
        <f>Sozialindikatoren!C87</f>
        <v>49</v>
      </c>
      <c r="D4" s="36">
        <f>Sozialindikatoren!E87</f>
        <v>48</v>
      </c>
      <c r="E4" s="36">
        <f>Sozialindikatoren!G87</f>
        <v>48</v>
      </c>
      <c r="F4" s="36">
        <f>Sozialindikatoren!I87</f>
        <v>39</v>
      </c>
      <c r="G4" s="36">
        <f>Sozialindikatoren!K87</f>
        <v>38</v>
      </c>
      <c r="H4" s="36">
        <f>Sozialindikatoren!M87</f>
        <v>42</v>
      </c>
      <c r="I4" s="36">
        <f>Sozialindikatoren!O87</f>
        <v>46</v>
      </c>
      <c r="J4" s="36">
        <f>Sozialindikatoren!Q87</f>
        <v>42</v>
      </c>
      <c r="M4" s="38">
        <f>Sozialindikatoren!D87</f>
        <v>5.4</v>
      </c>
      <c r="N4" s="39">
        <f>Sozialindikatoren!F87</f>
        <v>5.8</v>
      </c>
      <c r="O4" s="39">
        <f>Sozialindikatoren!H87</f>
        <v>5.9</v>
      </c>
      <c r="P4" s="39">
        <f>Sozialindikatoren!J87</f>
        <v>-8.2</v>
      </c>
      <c r="Q4" s="39">
        <f>Sozialindikatoren!L87</f>
        <v>-7.2</v>
      </c>
      <c r="R4" s="39">
        <f>Sozialindikatoren!N87</f>
        <v>1.7</v>
      </c>
      <c r="S4" s="39">
        <f>Sozialindikatoren!P87</f>
        <v>11.39</v>
      </c>
      <c r="T4" s="39">
        <f>Sozialindikatoren!R87</f>
        <v>12.6</v>
      </c>
    </row>
    <row r="5" spans="1:21" ht="12.75">
      <c r="A5" s="24">
        <f>Sozialindikatoren!A88</f>
        <v>383</v>
      </c>
      <c r="B5" s="24" t="str">
        <f>Sozialindikatoren!B88</f>
        <v>OT Hemelingen</v>
      </c>
      <c r="C5" s="25">
        <f>Sozialindikatoren!C88</f>
        <v>7</v>
      </c>
      <c r="D5" s="24">
        <f>Sozialindikatoren!E88</f>
        <v>9</v>
      </c>
      <c r="E5" s="24">
        <f>Sozialindikatoren!G88</f>
        <v>7</v>
      </c>
      <c r="F5" s="24">
        <f>Sozialindikatoren!I88</f>
        <v>6</v>
      </c>
      <c r="G5" s="24">
        <f>Sozialindikatoren!K88</f>
        <v>11</v>
      </c>
      <c r="H5" s="24">
        <f>Sozialindikatoren!M88</f>
        <v>12</v>
      </c>
      <c r="I5" s="24">
        <f>Sozialindikatoren!O88</f>
        <v>13</v>
      </c>
      <c r="J5" s="24">
        <f>Sozialindikatoren!Q88</f>
        <v>13</v>
      </c>
      <c r="K5" s="24"/>
      <c r="M5" s="26">
        <f>Sozialindikatoren!D88</f>
        <v>-60.4</v>
      </c>
      <c r="N5" s="27">
        <f>Sozialindikatoren!F88</f>
        <v>-60.4</v>
      </c>
      <c r="O5" s="27">
        <f>Sozialindikatoren!H88</f>
        <v>-67.1</v>
      </c>
      <c r="P5" s="27">
        <f>Sozialindikatoren!J88</f>
        <v>-71.3</v>
      </c>
      <c r="Q5" s="27">
        <f>Sozialindikatoren!L88</f>
        <v>-68.3</v>
      </c>
      <c r="R5" s="27">
        <f>Sozialindikatoren!N88</f>
        <v>-64.5</v>
      </c>
      <c r="S5" s="27">
        <f>Sozialindikatoren!P88</f>
        <v>-60.42</v>
      </c>
      <c r="T5" s="27">
        <f>Sozialindikatoren!R88</f>
        <v>-69.9</v>
      </c>
      <c r="U5" s="24"/>
    </row>
    <row r="6" spans="1:20" ht="12.75">
      <c r="A6" s="36">
        <f>Sozialindikatoren!A89</f>
        <v>384</v>
      </c>
      <c r="B6" s="36" t="str">
        <f>Sozialindikatoren!B89</f>
        <v>OT Ahrbergen</v>
      </c>
      <c r="C6" s="35">
        <f>Sozialindikatoren!C89</f>
        <v>57</v>
      </c>
      <c r="D6" s="36">
        <f>Sozialindikatoren!E89</f>
        <v>58</v>
      </c>
      <c r="E6" s="36">
        <f>Sozialindikatoren!G89</f>
        <v>58</v>
      </c>
      <c r="F6" s="36">
        <f>Sozialindikatoren!I89</f>
        <v>68</v>
      </c>
      <c r="G6" s="36">
        <f>Sozialindikatoren!K89</f>
        <v>65</v>
      </c>
      <c r="H6" s="36">
        <f>Sozialindikatoren!M89</f>
        <v>71</v>
      </c>
      <c r="I6" s="36">
        <f>Sozialindikatoren!O89</f>
        <v>69</v>
      </c>
      <c r="J6" s="36">
        <f>Sozialindikatoren!Q89</f>
        <v>70</v>
      </c>
      <c r="M6" s="38">
        <f>Sozialindikatoren!D89</f>
        <v>25.4</v>
      </c>
      <c r="N6" s="39">
        <f>Sozialindikatoren!F89</f>
        <v>26.8</v>
      </c>
      <c r="O6" s="39">
        <f>Sozialindikatoren!H89</f>
        <v>21.5</v>
      </c>
      <c r="P6" s="39">
        <f>Sozialindikatoren!J89</f>
        <v>69.5</v>
      </c>
      <c r="Q6" s="39">
        <f>Sozialindikatoren!L89</f>
        <v>64.4</v>
      </c>
      <c r="R6" s="39">
        <f>Sozialindikatoren!N89</f>
        <v>83.1</v>
      </c>
      <c r="S6" s="39">
        <f>Sozialindikatoren!P89</f>
        <v>71.25</v>
      </c>
      <c r="T6" s="39">
        <f>Sozialindikatoren!R89</f>
        <v>77.4</v>
      </c>
    </row>
    <row r="7" spans="1:21" ht="12.75">
      <c r="A7" s="24">
        <f>Sozialindikatoren!A90</f>
        <v>385</v>
      </c>
      <c r="B7" s="24" t="str">
        <f>Sozialindikatoren!B90</f>
        <v>OT Mahndorf</v>
      </c>
      <c r="C7" s="25">
        <f>Sozialindikatoren!C90</f>
        <v>50</v>
      </c>
      <c r="D7" s="24">
        <f>Sozialindikatoren!E90</f>
        <v>53</v>
      </c>
      <c r="E7" s="24">
        <f>Sozialindikatoren!G90</f>
        <v>38</v>
      </c>
      <c r="F7" s="24">
        <f>Sozialindikatoren!I90</f>
        <v>49</v>
      </c>
      <c r="G7" s="24">
        <f>Sozialindikatoren!K90</f>
        <v>50</v>
      </c>
      <c r="H7" s="24">
        <f>Sozialindikatoren!M90</f>
        <v>52</v>
      </c>
      <c r="I7" s="24">
        <f>Sozialindikatoren!O90</f>
        <v>53</v>
      </c>
      <c r="J7" s="24">
        <f>Sozialindikatoren!Q90</f>
        <v>48</v>
      </c>
      <c r="K7" s="24"/>
      <c r="M7" s="26">
        <f>Sozialindikatoren!D90</f>
        <v>6.7</v>
      </c>
      <c r="N7" s="27">
        <f>Sozialindikatoren!F90</f>
        <v>10.7</v>
      </c>
      <c r="O7" s="27">
        <f>Sozialindikatoren!H90</f>
        <v>-4.8</v>
      </c>
      <c r="P7" s="27">
        <f>Sozialindikatoren!J90</f>
        <v>14.4</v>
      </c>
      <c r="Q7" s="27">
        <f>Sozialindikatoren!L90</f>
        <v>16.5</v>
      </c>
      <c r="R7" s="27">
        <f>Sozialindikatoren!N90</f>
        <v>28.2</v>
      </c>
      <c r="S7" s="27">
        <f>Sozialindikatoren!P90</f>
        <v>32.6</v>
      </c>
      <c r="T7" s="27">
        <f>Sozialindikatoren!R90</f>
        <v>22.5</v>
      </c>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142</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8.xml><?xml version="1.0" encoding="utf-8"?>
<worksheet xmlns="http://schemas.openxmlformats.org/spreadsheetml/2006/main" xmlns:r="http://schemas.openxmlformats.org/officeDocument/2006/relationships">
  <sheetPr codeName="Tabelle17">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Sozialindikatoren!A96</f>
        <v>421</v>
      </c>
      <c r="B3" s="24" t="str">
        <f>Sozialindikatoren!B96</f>
        <v>OT Regensburger Str.</v>
      </c>
      <c r="C3" s="28">
        <f>Sozialindikatoren!C96</f>
        <v>27</v>
      </c>
      <c r="D3" s="24">
        <f>Sozialindikatoren!E96</f>
        <v>36</v>
      </c>
      <c r="E3" s="24">
        <f>Sozialindikatoren!G96</f>
        <v>43</v>
      </c>
      <c r="F3" s="24">
        <f>Sozialindikatoren!I96</f>
        <v>36</v>
      </c>
      <c r="G3" s="24">
        <f>Sozialindikatoren!K96</f>
        <v>41</v>
      </c>
      <c r="H3" s="24">
        <f>Sozialindikatoren!M96</f>
        <v>39</v>
      </c>
      <c r="I3" s="24">
        <f>Sozialindikatoren!O96</f>
        <v>50</v>
      </c>
      <c r="J3" s="24">
        <f>Sozialindikatoren!Q96</f>
        <v>44</v>
      </c>
      <c r="K3" s="24"/>
      <c r="M3" s="29">
        <f>Sozialindikatoren!D96</f>
        <v>-24.7</v>
      </c>
      <c r="N3" s="27">
        <f>Sozialindikatoren!F96</f>
        <v>-12.7</v>
      </c>
      <c r="O3" s="27">
        <f>Sozialindikatoren!H96</f>
        <v>0.8</v>
      </c>
      <c r="P3" s="27">
        <f>Sozialindikatoren!J96</f>
        <v>-10.8</v>
      </c>
      <c r="Q3" s="27">
        <f>Sozialindikatoren!L96</f>
        <v>-2</v>
      </c>
      <c r="R3" s="27">
        <f>Sozialindikatoren!N96</f>
        <v>-8.9</v>
      </c>
      <c r="S3" s="27">
        <f>Sozialindikatoren!P96</f>
        <v>14.47</v>
      </c>
      <c r="T3" s="27">
        <f>Sozialindikatoren!R96</f>
        <v>18.3</v>
      </c>
      <c r="U3" s="24"/>
    </row>
    <row r="4" spans="1:20" ht="12.75">
      <c r="A4" s="36">
        <f>Sozialindikatoren!A97</f>
        <v>422</v>
      </c>
      <c r="B4" s="36" t="str">
        <f>Sozialindikatoren!B97</f>
        <v>OT Findorff-Bürgerweide</v>
      </c>
      <c r="C4" s="35">
        <f>Sozialindikatoren!C97</f>
        <v>38</v>
      </c>
      <c r="D4" s="36">
        <f>Sozialindikatoren!E97</f>
        <v>34</v>
      </c>
      <c r="E4" s="36">
        <f>Sozialindikatoren!G97</f>
        <v>44</v>
      </c>
      <c r="F4" s="36">
        <f>Sozialindikatoren!I97</f>
        <v>47</v>
      </c>
      <c r="G4" s="36">
        <f>Sozialindikatoren!K97</f>
        <v>48</v>
      </c>
      <c r="H4" s="36">
        <f>Sozialindikatoren!M97</f>
        <v>43</v>
      </c>
      <c r="I4" s="36">
        <f>Sozialindikatoren!O97</f>
        <v>47</v>
      </c>
      <c r="J4" s="36">
        <f>Sozialindikatoren!Q97</f>
        <v>46</v>
      </c>
      <c r="M4" s="38">
        <f>Sozialindikatoren!D97</f>
        <v>-11.4</v>
      </c>
      <c r="N4" s="39">
        <f>Sozialindikatoren!F97</f>
        <v>-15.5</v>
      </c>
      <c r="O4" s="39">
        <f>Sozialindikatoren!H97</f>
        <v>2.5</v>
      </c>
      <c r="P4" s="39">
        <f>Sozialindikatoren!J97</f>
        <v>7</v>
      </c>
      <c r="Q4" s="39">
        <f>Sozialindikatoren!L97</f>
        <v>8.1</v>
      </c>
      <c r="R4" s="39">
        <f>Sozialindikatoren!N97</f>
        <v>3.3</v>
      </c>
      <c r="S4" s="39">
        <f>Sozialindikatoren!P97</f>
        <v>11.87</v>
      </c>
      <c r="T4" s="39">
        <f>Sozialindikatoren!R97</f>
        <v>19.1</v>
      </c>
    </row>
    <row r="5" spans="1:21" ht="12.75">
      <c r="A5" s="24">
        <f>Sozialindikatoren!A98</f>
        <v>423</v>
      </c>
      <c r="B5" s="24" t="str">
        <f>Sozialindikatoren!B98</f>
        <v>OT Weidedamm</v>
      </c>
      <c r="C5" s="25">
        <f>Sozialindikatoren!C98</f>
        <v>62</v>
      </c>
      <c r="D5" s="24">
        <f>Sozialindikatoren!E98</f>
        <v>65</v>
      </c>
      <c r="E5" s="24">
        <f>Sozialindikatoren!G98</f>
        <v>63</v>
      </c>
      <c r="F5" s="24">
        <f>Sozialindikatoren!I98</f>
        <v>64</v>
      </c>
      <c r="G5" s="24">
        <f>Sozialindikatoren!K98</f>
        <v>62</v>
      </c>
      <c r="H5" s="24">
        <f>Sozialindikatoren!M98</f>
        <v>64</v>
      </c>
      <c r="I5" s="24">
        <f>Sozialindikatoren!O98</f>
        <v>65</v>
      </c>
      <c r="J5" s="24">
        <f>Sozialindikatoren!Q98</f>
        <v>67</v>
      </c>
      <c r="K5" s="24"/>
      <c r="M5" s="26">
        <f>Sozialindikatoren!D98</f>
        <v>39.5</v>
      </c>
      <c r="N5" s="27">
        <f>Sozialindikatoren!F98</f>
        <v>45.3</v>
      </c>
      <c r="O5" s="27">
        <f>Sozialindikatoren!H98</f>
        <v>37.8</v>
      </c>
      <c r="P5" s="27">
        <f>Sozialindikatoren!J98</f>
        <v>59.4</v>
      </c>
      <c r="Q5" s="27">
        <f>Sozialindikatoren!L98</f>
        <v>56.7</v>
      </c>
      <c r="R5" s="27">
        <f>Sozialindikatoren!N98</f>
        <v>57.7</v>
      </c>
      <c r="S5" s="27">
        <f>Sozialindikatoren!P98</f>
        <v>60.34</v>
      </c>
      <c r="T5" s="27">
        <f>Sozialindikatoren!R98</f>
        <v>67.2</v>
      </c>
      <c r="U5" s="24"/>
    </row>
    <row r="6" spans="1:20" ht="12.75">
      <c r="A6" s="36">
        <f>Sozialindikatoren!A99</f>
        <v>424</v>
      </c>
      <c r="B6" s="36" t="str">
        <f>Sozialindikatoren!B99</f>
        <v>OT In den Hufen</v>
      </c>
      <c r="C6" s="35">
        <f>Sozialindikatoren!C99</f>
        <v>30</v>
      </c>
      <c r="D6" s="36">
        <f>Sozialindikatoren!E99</f>
        <v>41</v>
      </c>
      <c r="E6" s="36">
        <f>Sozialindikatoren!G99</f>
        <v>53</v>
      </c>
      <c r="F6" s="36">
        <f>Sozialindikatoren!I99</f>
        <v>57</v>
      </c>
      <c r="G6" s="36">
        <f>Sozialindikatoren!K99</f>
        <v>73</v>
      </c>
      <c r="H6" s="36">
        <f>Sozialindikatoren!M99</f>
        <v>73</v>
      </c>
      <c r="I6" s="36">
        <f>Sozialindikatoren!O99</f>
        <v>56</v>
      </c>
      <c r="J6" s="36">
        <f>Sozialindikatoren!Q99</f>
        <v>68</v>
      </c>
      <c r="M6" s="38">
        <f>Sozialindikatoren!D99</f>
        <v>-23.1</v>
      </c>
      <c r="N6" s="39">
        <f>Sozialindikatoren!F99</f>
        <v>-8.5</v>
      </c>
      <c r="O6" s="39">
        <f>Sozialindikatoren!H99</f>
        <v>12.1</v>
      </c>
      <c r="P6" s="39">
        <f>Sozialindikatoren!J99</f>
        <v>42</v>
      </c>
      <c r="Q6" s="39">
        <f>Sozialindikatoren!L99</f>
        <v>85.9</v>
      </c>
      <c r="R6" s="39">
        <f>Sozialindikatoren!N99</f>
        <v>87</v>
      </c>
      <c r="S6" s="39">
        <f>Sozialindikatoren!P99</f>
        <v>44.16</v>
      </c>
      <c r="T6" s="39">
        <f>Sozialindikatoren!R99</f>
        <v>69.3</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141</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9.xml><?xml version="1.0" encoding="utf-8"?>
<worksheet xmlns="http://schemas.openxmlformats.org/spreadsheetml/2006/main" xmlns:r="http://schemas.openxmlformats.org/officeDocument/2006/relationships">
  <sheetPr codeName="Tabelle18">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Sozialindikatoren!A102</f>
        <v>431</v>
      </c>
      <c r="B3" s="24" t="str">
        <f>Sozialindikatoren!B102</f>
        <v>OT Utbremen</v>
      </c>
      <c r="C3" s="28">
        <f>Sozialindikatoren!C102</f>
        <v>39</v>
      </c>
      <c r="D3" s="24">
        <f>Sozialindikatoren!E102</f>
        <v>37</v>
      </c>
      <c r="E3" s="24">
        <f>Sozialindikatoren!G102</f>
        <v>31</v>
      </c>
      <c r="F3" s="24">
        <f>Sozialindikatoren!I102</f>
        <v>38</v>
      </c>
      <c r="G3" s="24">
        <f>Sozialindikatoren!K102</f>
        <v>34</v>
      </c>
      <c r="H3" s="24">
        <f>Sozialindikatoren!M102</f>
        <v>29</v>
      </c>
      <c r="I3" s="24">
        <f>Sozialindikatoren!O102</f>
        <v>25</v>
      </c>
      <c r="J3" s="24">
        <f>Sozialindikatoren!Q102</f>
        <v>26</v>
      </c>
      <c r="K3" s="24"/>
      <c r="M3" s="29">
        <f>Sozialindikatoren!D102</f>
        <v>-10.8</v>
      </c>
      <c r="N3" s="27">
        <f>Sozialindikatoren!F102</f>
        <v>-11.1</v>
      </c>
      <c r="O3" s="27">
        <f>Sozialindikatoren!H102</f>
        <v>-12.3</v>
      </c>
      <c r="P3" s="27">
        <f>Sozialindikatoren!J102</f>
        <v>-8.5</v>
      </c>
      <c r="Q3" s="27">
        <f>Sozialindikatoren!L102</f>
        <v>-17.6</v>
      </c>
      <c r="R3" s="27">
        <f>Sozialindikatoren!N102</f>
        <v>-27.6</v>
      </c>
      <c r="S3" s="27">
        <f>Sozialindikatoren!P102</f>
        <v>-37.59</v>
      </c>
      <c r="T3" s="27">
        <f>Sozialindikatoren!R102</f>
        <v>-38</v>
      </c>
      <c r="U3" s="24"/>
    </row>
    <row r="4" spans="1:20" ht="12.75">
      <c r="A4" s="36">
        <f>Sozialindikatoren!A103</f>
        <v>432</v>
      </c>
      <c r="B4" s="36" t="str">
        <f>Sozialindikatoren!B103</f>
        <v>OT Steffensweg</v>
      </c>
      <c r="C4" s="35">
        <f>Sozialindikatoren!C103</f>
        <v>42</v>
      </c>
      <c r="D4" s="36">
        <f>Sozialindikatoren!E103</f>
        <v>42</v>
      </c>
      <c r="E4" s="36">
        <f>Sozialindikatoren!G103</f>
        <v>33</v>
      </c>
      <c r="F4" s="36">
        <f>Sozialindikatoren!I103</f>
        <v>30</v>
      </c>
      <c r="G4" s="36">
        <f>Sozialindikatoren!K103</f>
        <v>32</v>
      </c>
      <c r="H4" s="36">
        <f>Sozialindikatoren!M103</f>
        <v>40</v>
      </c>
      <c r="I4" s="36">
        <f>Sozialindikatoren!O103</f>
        <v>33</v>
      </c>
      <c r="J4" s="36">
        <f>Sozialindikatoren!Q103</f>
        <v>34</v>
      </c>
      <c r="M4" s="38">
        <f>Sozialindikatoren!D103</f>
        <v>-6.1</v>
      </c>
      <c r="N4" s="39">
        <f>Sozialindikatoren!F103</f>
        <v>-8.4</v>
      </c>
      <c r="O4" s="39">
        <f>Sozialindikatoren!H103</f>
        <v>-11.5</v>
      </c>
      <c r="P4" s="39">
        <f>Sozialindikatoren!J103</f>
        <v>-20.7</v>
      </c>
      <c r="Q4" s="39">
        <f>Sozialindikatoren!L103</f>
        <v>-21.7</v>
      </c>
      <c r="R4" s="39">
        <f>Sozialindikatoren!N103</f>
        <v>-7.9</v>
      </c>
      <c r="S4" s="39">
        <f>Sozialindikatoren!P103</f>
        <v>-15.35</v>
      </c>
      <c r="T4" s="39">
        <f>Sozialindikatoren!R103</f>
        <v>-12.5</v>
      </c>
    </row>
    <row r="5" spans="1:21" ht="12.75">
      <c r="A5" s="24">
        <f>Sozialindikatoren!A104</f>
        <v>433</v>
      </c>
      <c r="B5" s="24" t="str">
        <f>Sozialindikatoren!B104</f>
        <v>OT Westend</v>
      </c>
      <c r="C5" s="25">
        <f>Sozialindikatoren!C104</f>
        <v>20</v>
      </c>
      <c r="D5" s="24">
        <f>Sozialindikatoren!E104</f>
        <v>15</v>
      </c>
      <c r="E5" s="24">
        <f>Sozialindikatoren!G104</f>
        <v>32</v>
      </c>
      <c r="F5" s="24">
        <f>Sozialindikatoren!I104</f>
        <v>23</v>
      </c>
      <c r="G5" s="24">
        <f>Sozialindikatoren!K104</f>
        <v>22</v>
      </c>
      <c r="H5" s="24">
        <f>Sozialindikatoren!M104</f>
        <v>32</v>
      </c>
      <c r="I5" s="24">
        <f>Sozialindikatoren!O104</f>
        <v>26</v>
      </c>
      <c r="J5" s="24">
        <f>Sozialindikatoren!Q104</f>
        <v>27</v>
      </c>
      <c r="K5" s="24"/>
      <c r="M5" s="26">
        <f>Sozialindikatoren!D104</f>
        <v>-31.2</v>
      </c>
      <c r="N5" s="27">
        <f>Sozialindikatoren!F104</f>
        <v>-39</v>
      </c>
      <c r="O5" s="27">
        <f>Sozialindikatoren!H104</f>
        <v>-11.6</v>
      </c>
      <c r="P5" s="27">
        <f>Sozialindikatoren!J104</f>
        <v>-44.2</v>
      </c>
      <c r="Q5" s="27">
        <f>Sozialindikatoren!L104</f>
        <v>-35.1</v>
      </c>
      <c r="R5" s="27">
        <f>Sozialindikatoren!N104</f>
        <v>-21.5</v>
      </c>
      <c r="S5" s="27">
        <f>Sozialindikatoren!P104</f>
        <v>-37.57</v>
      </c>
      <c r="T5" s="27">
        <f>Sozialindikatoren!R104</f>
        <v>-35.1</v>
      </c>
      <c r="U5" s="24"/>
    </row>
    <row r="6" spans="1:20" ht="12.75">
      <c r="A6" s="36">
        <f>Sozialindikatoren!A105</f>
        <v>434</v>
      </c>
      <c r="B6" s="36" t="str">
        <f>Sozialindikatoren!B105</f>
        <v>OT Walle</v>
      </c>
      <c r="C6" s="35">
        <f>Sozialindikatoren!C105</f>
        <v>40</v>
      </c>
      <c r="D6" s="36">
        <f>Sozialindikatoren!E105</f>
        <v>33</v>
      </c>
      <c r="E6" s="36">
        <f>Sozialindikatoren!G105</f>
        <v>40</v>
      </c>
      <c r="F6" s="36">
        <f>Sozialindikatoren!I105</f>
        <v>22</v>
      </c>
      <c r="G6" s="36">
        <f>Sozialindikatoren!K105</f>
        <v>20</v>
      </c>
      <c r="H6" s="36">
        <f>Sozialindikatoren!M105</f>
        <v>21</v>
      </c>
      <c r="I6" s="36">
        <f>Sozialindikatoren!O105</f>
        <v>28</v>
      </c>
      <c r="J6" s="36">
        <f>Sozialindikatoren!Q105</f>
        <v>28</v>
      </c>
      <c r="M6" s="38">
        <f>Sozialindikatoren!D105</f>
        <v>-9.8</v>
      </c>
      <c r="N6" s="39">
        <f>Sozialindikatoren!F105</f>
        <v>-16.1</v>
      </c>
      <c r="O6" s="39">
        <f>Sozialindikatoren!H105</f>
        <v>-3</v>
      </c>
      <c r="P6" s="39">
        <f>Sozialindikatoren!J105</f>
        <v>-45.3</v>
      </c>
      <c r="Q6" s="39">
        <f>Sozialindikatoren!L105</f>
        <v>-46</v>
      </c>
      <c r="R6" s="39">
        <f>Sozialindikatoren!N105</f>
        <v>-45.2</v>
      </c>
      <c r="S6" s="39">
        <f>Sozialindikatoren!P105</f>
        <v>-33.67</v>
      </c>
      <c r="T6" s="39">
        <f>Sozialindikatoren!R105</f>
        <v>-27.5</v>
      </c>
    </row>
    <row r="7" spans="1:21" ht="12.75">
      <c r="A7" s="24">
        <f>Sozialindikatoren!A106</f>
        <v>435</v>
      </c>
      <c r="B7" s="24" t="str">
        <f>Sozialindikatoren!B106</f>
        <v>OT Osterfeuerberg</v>
      </c>
      <c r="C7" s="25">
        <f>Sozialindikatoren!C106</f>
        <v>24</v>
      </c>
      <c r="D7" s="24">
        <f>Sozialindikatoren!E106</f>
        <v>20</v>
      </c>
      <c r="E7" s="24">
        <f>Sozialindikatoren!G106</f>
        <v>25</v>
      </c>
      <c r="F7" s="24">
        <f>Sozialindikatoren!I106</f>
        <v>20</v>
      </c>
      <c r="G7" s="24">
        <f>Sozialindikatoren!K106</f>
        <v>21</v>
      </c>
      <c r="H7" s="24">
        <f>Sozialindikatoren!M106</f>
        <v>26</v>
      </c>
      <c r="I7" s="24">
        <f>Sozialindikatoren!O106</f>
        <v>29</v>
      </c>
      <c r="J7" s="24">
        <f>Sozialindikatoren!Q106</f>
        <v>32</v>
      </c>
      <c r="K7" s="24"/>
      <c r="M7" s="26">
        <f>Sozialindikatoren!D106</f>
        <v>-27.5</v>
      </c>
      <c r="N7" s="27">
        <f>Sozialindikatoren!F106</f>
        <v>-32.7</v>
      </c>
      <c r="O7" s="27">
        <f>Sozialindikatoren!H106</f>
        <v>-22.6</v>
      </c>
      <c r="P7" s="27">
        <f>Sozialindikatoren!J106</f>
        <v>-49.8</v>
      </c>
      <c r="Q7" s="27">
        <f>Sozialindikatoren!L106</f>
        <v>-36.6</v>
      </c>
      <c r="R7" s="27">
        <f>Sozialindikatoren!N106</f>
        <v>-33.1</v>
      </c>
      <c r="S7" s="27">
        <f>Sozialindikatoren!P106</f>
        <v>-31.2</v>
      </c>
      <c r="T7" s="27">
        <f>Sozialindikatoren!R106</f>
        <v>-20.4</v>
      </c>
      <c r="U7" s="27"/>
    </row>
    <row r="8" spans="1:21" ht="12.75">
      <c r="A8" s="36">
        <f>Sozialindikatoren!A107</f>
        <v>436</v>
      </c>
      <c r="B8" s="36" t="str">
        <f>Sozialindikatoren!B107</f>
        <v>OT Hohweg</v>
      </c>
      <c r="C8" s="35">
        <f>Sozialindikatoren!C107</f>
        <v>16</v>
      </c>
      <c r="D8" s="36">
        <f>Sozialindikatoren!E107</f>
        <v>18</v>
      </c>
      <c r="E8" s="36">
        <f>Sozialindikatoren!G107</f>
        <v>35</v>
      </c>
      <c r="F8" s="36">
        <f>Sozialindikatoren!I107</f>
        <v>33</v>
      </c>
      <c r="G8" s="36">
        <f>Sozialindikatoren!K107</f>
        <v>33</v>
      </c>
      <c r="H8" s="36">
        <f>Sozialindikatoren!M107</f>
        <v>48</v>
      </c>
      <c r="I8" s="36">
        <f>Sozialindikatoren!O107</f>
        <v>44</v>
      </c>
      <c r="J8" s="36">
        <f>Sozialindikatoren!Q107</f>
        <v>52</v>
      </c>
      <c r="M8" s="38">
        <f>Sozialindikatoren!D107</f>
        <v>-37.8</v>
      </c>
      <c r="N8" s="39">
        <f>Sozialindikatoren!F107</f>
        <v>-35.8</v>
      </c>
      <c r="O8" s="39">
        <f>Sozialindikatoren!H107</f>
        <v>-8.6</v>
      </c>
      <c r="P8" s="39">
        <f>Sozialindikatoren!J107</f>
        <v>-14.9</v>
      </c>
      <c r="Q8" s="39">
        <f>Sozialindikatoren!L107</f>
        <v>-19.5</v>
      </c>
      <c r="R8" s="39">
        <f>Sozialindikatoren!N107</f>
        <v>15.5</v>
      </c>
      <c r="S8" s="39">
        <f>Sozialindikatoren!P107</f>
        <v>9.15</v>
      </c>
      <c r="T8" s="39">
        <f>Sozialindikatoren!R107</f>
        <v>28.7</v>
      </c>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140</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105" zoomScaleNormal="105" workbookViewId="0" topLeftCell="A1">
      <selection activeCell="A1" sqref="A1"/>
    </sheetView>
  </sheetViews>
  <sheetFormatPr defaultColWidth="11.421875" defaultRowHeight="12.75"/>
  <sheetData/>
  <printOptions/>
  <pageMargins left="0.75" right="0.75" top="1" bottom="1" header="0.4921259845" footer="0.4921259845"/>
  <pageSetup fitToHeight="1" fitToWidth="1" horizontalDpi="1200" verticalDpi="1200" orientation="landscape" paperSize="9" scale="77" r:id="rId2"/>
  <drawing r:id="rId1"/>
</worksheet>
</file>

<file path=xl/worksheets/sheet20.xml><?xml version="1.0" encoding="utf-8"?>
<worksheet xmlns="http://schemas.openxmlformats.org/spreadsheetml/2006/main" xmlns:r="http://schemas.openxmlformats.org/officeDocument/2006/relationships">
  <sheetPr codeName="Tabelle19">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Sozialindikatoren!A110</f>
        <v>441</v>
      </c>
      <c r="B3" s="24" t="str">
        <f>Sozialindikatoren!B110</f>
        <v>OT Lindenhof</v>
      </c>
      <c r="C3" s="28">
        <f>Sozialindikatoren!C110</f>
        <v>4</v>
      </c>
      <c r="D3" s="24">
        <f>Sozialindikatoren!E110</f>
        <v>5</v>
      </c>
      <c r="E3" s="24">
        <f>Sozialindikatoren!G110</f>
        <v>13</v>
      </c>
      <c r="F3" s="24">
        <f>Sozialindikatoren!I110</f>
        <v>10</v>
      </c>
      <c r="G3" s="24">
        <f>Sozialindikatoren!K110</f>
        <v>12</v>
      </c>
      <c r="H3" s="24">
        <f>Sozialindikatoren!M110</f>
        <v>14</v>
      </c>
      <c r="I3" s="24">
        <f>Sozialindikatoren!O110</f>
        <v>4</v>
      </c>
      <c r="J3" s="24">
        <f>Sozialindikatoren!Q110</f>
        <v>5</v>
      </c>
      <c r="K3" s="24"/>
      <c r="M3" s="29">
        <f>Sozialindikatoren!D110</f>
        <v>-65.2</v>
      </c>
      <c r="N3" s="27">
        <f>Sozialindikatoren!F110</f>
        <v>-62.8</v>
      </c>
      <c r="O3" s="27">
        <f>Sozialindikatoren!H110</f>
        <v>-52.7</v>
      </c>
      <c r="P3" s="27">
        <f>Sozialindikatoren!J110</f>
        <v>-66</v>
      </c>
      <c r="Q3" s="27">
        <f>Sozialindikatoren!L110</f>
        <v>-67.1</v>
      </c>
      <c r="R3" s="27">
        <f>Sozialindikatoren!N110</f>
        <v>-63.7</v>
      </c>
      <c r="S3" s="27">
        <f>Sozialindikatoren!P110</f>
        <v>-94.79</v>
      </c>
      <c r="T3" s="27">
        <f>Sozialindikatoren!R110</f>
        <v>-96.5</v>
      </c>
      <c r="U3" s="24"/>
    </row>
    <row r="4" spans="1:20" ht="12.75">
      <c r="A4" s="36">
        <f>Sozialindikatoren!A111</f>
        <v>442</v>
      </c>
      <c r="B4" s="36" t="str">
        <f>Sozialindikatoren!B111</f>
        <v>OT Gröpelingen</v>
      </c>
      <c r="C4" s="35">
        <f>Sozialindikatoren!C111</f>
        <v>9</v>
      </c>
      <c r="D4" s="36">
        <f>Sozialindikatoren!E111</f>
        <v>7</v>
      </c>
      <c r="E4" s="36">
        <f>Sozialindikatoren!G111</f>
        <v>8</v>
      </c>
      <c r="F4" s="36">
        <f>Sozialindikatoren!I111</f>
        <v>2</v>
      </c>
      <c r="G4" s="36">
        <f>Sozialindikatoren!K111</f>
        <v>3</v>
      </c>
      <c r="H4" s="36">
        <f>Sozialindikatoren!M111</f>
        <v>2</v>
      </c>
      <c r="I4" s="36">
        <f>Sozialindikatoren!O111</f>
        <v>2</v>
      </c>
      <c r="J4" s="36">
        <f>Sozialindikatoren!Q111</f>
        <v>2</v>
      </c>
      <c r="M4" s="38">
        <f>Sozialindikatoren!D111</f>
        <v>-58.7</v>
      </c>
      <c r="N4" s="39">
        <f>Sozialindikatoren!F111</f>
        <v>-61.7</v>
      </c>
      <c r="O4" s="39">
        <f>Sozialindikatoren!H111</f>
        <v>-62</v>
      </c>
      <c r="P4" s="39">
        <f>Sozialindikatoren!J111</f>
        <v>-91.1</v>
      </c>
      <c r="Q4" s="39">
        <f>Sozialindikatoren!L111</f>
        <v>-98.3</v>
      </c>
      <c r="R4" s="39">
        <f>Sozialindikatoren!N111</f>
        <v>-114.5</v>
      </c>
      <c r="S4" s="39">
        <f>Sozialindikatoren!P111</f>
        <v>-133.2</v>
      </c>
      <c r="T4" s="39">
        <f>Sozialindikatoren!R111</f>
        <v>-129.8</v>
      </c>
    </row>
    <row r="5" spans="1:21" ht="12.75">
      <c r="A5" s="24">
        <f>Sozialindikatoren!A112</f>
        <v>443</v>
      </c>
      <c r="B5" s="24" t="str">
        <f>Sozialindikatoren!B112</f>
        <v>OT Ohlenhof</v>
      </c>
      <c r="C5" s="25">
        <f>Sozialindikatoren!C112</f>
        <v>2</v>
      </c>
      <c r="D5" s="24">
        <f>Sozialindikatoren!E112</f>
        <v>2</v>
      </c>
      <c r="E5" s="24">
        <f>Sozialindikatoren!G112</f>
        <v>4</v>
      </c>
      <c r="F5" s="24">
        <f>Sozialindikatoren!I112</f>
        <v>3</v>
      </c>
      <c r="G5" s="24">
        <f>Sozialindikatoren!K112</f>
        <v>2</v>
      </c>
      <c r="H5" s="24">
        <f>Sozialindikatoren!M112</f>
        <v>3</v>
      </c>
      <c r="I5" s="24">
        <f>Sozialindikatoren!O112</f>
        <v>3</v>
      </c>
      <c r="J5" s="24">
        <f>Sozialindikatoren!Q112</f>
        <v>3</v>
      </c>
      <c r="K5" s="24"/>
      <c r="M5" s="26">
        <f>Sozialindikatoren!D112</f>
        <v>-83.6</v>
      </c>
      <c r="N5" s="27">
        <f>Sozialindikatoren!F112</f>
        <v>-90.4</v>
      </c>
      <c r="O5" s="27">
        <f>Sozialindikatoren!H112</f>
        <v>-85</v>
      </c>
      <c r="P5" s="27">
        <f>Sozialindikatoren!J112</f>
        <v>-90.2</v>
      </c>
      <c r="Q5" s="27">
        <f>Sozialindikatoren!L112</f>
        <v>-101.9</v>
      </c>
      <c r="R5" s="27">
        <f>Sozialindikatoren!N112</f>
        <v>-113.5</v>
      </c>
      <c r="S5" s="27">
        <f>Sozialindikatoren!P112</f>
        <v>-121.5</v>
      </c>
      <c r="T5" s="27">
        <f>Sozialindikatoren!R112</f>
        <v>-127.8</v>
      </c>
      <c r="U5" s="24"/>
    </row>
    <row r="6" spans="1:20" ht="12.75">
      <c r="A6" s="36">
        <f>Sozialindikatoren!A114</f>
        <v>445</v>
      </c>
      <c r="B6" s="36" t="str">
        <f>Sozialindikatoren!B114</f>
        <v>OT Oslebshausen</v>
      </c>
      <c r="C6" s="35">
        <f>Sozialindikatoren!C114</f>
        <v>6</v>
      </c>
      <c r="D6" s="36">
        <f>Sozialindikatoren!E114</f>
        <v>4</v>
      </c>
      <c r="E6" s="36">
        <f>Sozialindikatoren!G114</f>
        <v>5</v>
      </c>
      <c r="F6" s="36">
        <f>Sozialindikatoren!I114</f>
        <v>21</v>
      </c>
      <c r="G6" s="36">
        <f>Sozialindikatoren!K114</f>
        <v>18</v>
      </c>
      <c r="H6" s="36">
        <f>Sozialindikatoren!M114</f>
        <v>17</v>
      </c>
      <c r="I6" s="36">
        <f>Sozialindikatoren!O114</f>
        <v>18</v>
      </c>
      <c r="J6" s="36">
        <f>Sozialindikatoren!Q114</f>
        <v>18</v>
      </c>
      <c r="M6" s="38">
        <f>Sozialindikatoren!D114</f>
        <v>-63.2</v>
      </c>
      <c r="N6" s="39">
        <f>Sozialindikatoren!F114</f>
        <v>-65.2</v>
      </c>
      <c r="O6" s="39">
        <f>Sozialindikatoren!H114</f>
        <v>-69.6</v>
      </c>
      <c r="P6" s="39">
        <f>Sozialindikatoren!J114</f>
        <v>-48.7</v>
      </c>
      <c r="Q6" s="39">
        <f>Sozialindikatoren!L114</f>
        <v>-51.4</v>
      </c>
      <c r="R6" s="39">
        <f>Sozialindikatoren!N114</f>
        <v>-53.5</v>
      </c>
      <c r="S6" s="39">
        <f>Sozialindikatoren!P114</f>
        <v>-55.24</v>
      </c>
      <c r="T6" s="39">
        <f>Sozialindikatoren!R114</f>
        <v>-52.4</v>
      </c>
    </row>
    <row r="7" spans="1:21" ht="12.75">
      <c r="A7" s="24"/>
      <c r="B7" s="24"/>
      <c r="C7" s="42"/>
      <c r="D7" s="43"/>
      <c r="E7" s="43"/>
      <c r="F7" s="43"/>
      <c r="G7" s="43"/>
      <c r="H7" s="43"/>
      <c r="I7" s="43"/>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139</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21.xml><?xml version="1.0" encoding="utf-8"?>
<worksheet xmlns="http://schemas.openxmlformats.org/spreadsheetml/2006/main" xmlns:r="http://schemas.openxmlformats.org/officeDocument/2006/relationships">
  <sheetPr codeName="Tabelle20">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Sozialindikatoren!A117</f>
        <v>511</v>
      </c>
      <c r="B3" s="24" t="str">
        <f>Sozialindikatoren!B117</f>
        <v>OT Burg-Grambke</v>
      </c>
      <c r="C3" s="28">
        <f>Sozialindikatoren!C117</f>
        <v>34</v>
      </c>
      <c r="D3" s="24">
        <f>Sozialindikatoren!E117</f>
        <v>30</v>
      </c>
      <c r="E3" s="24">
        <f>Sozialindikatoren!G117</f>
        <v>27</v>
      </c>
      <c r="F3" s="24">
        <f>Sozialindikatoren!I117</f>
        <v>44</v>
      </c>
      <c r="G3" s="24">
        <f>Sozialindikatoren!K117</f>
        <v>47</v>
      </c>
      <c r="H3" s="24">
        <f>Sozialindikatoren!M117</f>
        <v>30</v>
      </c>
      <c r="I3" s="24">
        <f>Sozialindikatoren!O117</f>
        <v>27</v>
      </c>
      <c r="J3" s="24">
        <f>Sozialindikatoren!Q117</f>
        <v>29</v>
      </c>
      <c r="K3" s="24"/>
      <c r="M3" s="29">
        <f>Sozialindikatoren!D130</f>
        <v>-25.6</v>
      </c>
      <c r="N3" s="27">
        <f>Sozialindikatoren!F130</f>
        <v>-27.9</v>
      </c>
      <c r="O3" s="27">
        <f>Sozialindikatoren!H130</f>
        <v>-20.8</v>
      </c>
      <c r="P3" s="27">
        <f>Sozialindikatoren!J130</f>
        <v>-19.1</v>
      </c>
      <c r="Q3" s="27">
        <f>Sozialindikatoren!L130</f>
        <v>-33.7</v>
      </c>
      <c r="R3" s="27">
        <f>Sozialindikatoren!N130</f>
        <v>-43.4</v>
      </c>
      <c r="S3" s="27">
        <f>Sozialindikatoren!P130</f>
        <v>-58.52</v>
      </c>
      <c r="T3" s="27">
        <f>Sozialindikatoren!R130</f>
        <v>-57.3</v>
      </c>
      <c r="U3" s="24"/>
    </row>
    <row r="4" spans="1:20" ht="12.75">
      <c r="A4">
        <f>Sozialindikatoren!A118</f>
        <v>513</v>
      </c>
      <c r="B4" t="str">
        <f>Sozialindikatoren!B118</f>
        <v>OT Burgdamm</v>
      </c>
      <c r="C4" s="22">
        <f>Sozialindikatoren!C118</f>
        <v>22</v>
      </c>
      <c r="D4">
        <f>Sozialindikatoren!E118</f>
        <v>22</v>
      </c>
      <c r="E4">
        <f>Sozialindikatoren!G118</f>
        <v>21</v>
      </c>
      <c r="F4">
        <f>Sozialindikatoren!I118</f>
        <v>37</v>
      </c>
      <c r="G4">
        <f>Sozialindikatoren!K118</f>
        <v>40</v>
      </c>
      <c r="H4">
        <f>Sozialindikatoren!M118</f>
        <v>31</v>
      </c>
      <c r="I4">
        <f>Sozialindikatoren!O118</f>
        <v>24</v>
      </c>
      <c r="J4">
        <f>Sozialindikatoren!Q118</f>
        <v>22</v>
      </c>
      <c r="M4" s="23">
        <f>Sozialindikatoren!D131</f>
        <v>7.4</v>
      </c>
      <c r="N4" s="1">
        <f>Sozialindikatoren!F131</f>
        <v>-0.5</v>
      </c>
      <c r="O4" s="1">
        <f>Sozialindikatoren!H131</f>
        <v>8.3</v>
      </c>
      <c r="P4" s="1">
        <f>Sozialindikatoren!J131</f>
        <v>22</v>
      </c>
      <c r="Q4" s="1">
        <f>Sozialindikatoren!L131</f>
        <v>31.6</v>
      </c>
      <c r="R4" s="1">
        <f>Sozialindikatoren!N131</f>
        <v>30.7</v>
      </c>
      <c r="S4" s="1">
        <f>Sozialindikatoren!P131</f>
        <v>9.99</v>
      </c>
      <c r="T4" s="1">
        <f>Sozialindikatoren!R131</f>
        <v>27.3</v>
      </c>
    </row>
    <row r="5" spans="1:21" ht="12.75">
      <c r="A5" s="24">
        <f>Sozialindikatoren!A119</f>
        <v>514</v>
      </c>
      <c r="B5" s="24" t="str">
        <f>Sozialindikatoren!B119</f>
        <v>OT Lesum</v>
      </c>
      <c r="C5" s="25">
        <f>Sozialindikatoren!C119</f>
        <v>56</v>
      </c>
      <c r="D5" s="24">
        <f>Sozialindikatoren!E119</f>
        <v>56</v>
      </c>
      <c r="E5" s="24">
        <f>Sozialindikatoren!G119</f>
        <v>55</v>
      </c>
      <c r="F5" s="24">
        <f>Sozialindikatoren!I119</f>
        <v>50</v>
      </c>
      <c r="G5" s="24">
        <f>Sozialindikatoren!K119</f>
        <v>49</v>
      </c>
      <c r="H5" s="24">
        <f>Sozialindikatoren!M119</f>
        <v>44</v>
      </c>
      <c r="I5" s="24">
        <f>Sozialindikatoren!O119</f>
        <v>42</v>
      </c>
      <c r="J5" s="24">
        <f>Sozialindikatoren!Q119</f>
        <v>45</v>
      </c>
      <c r="K5" s="24"/>
      <c r="M5" s="26">
        <f>Sozialindikatoren!D132</f>
        <v>-65.1</v>
      </c>
      <c r="N5" s="27">
        <f>Sozialindikatoren!F132</f>
        <v>-62.4</v>
      </c>
      <c r="O5" s="27">
        <f>Sozialindikatoren!H132</f>
        <v>-50.4</v>
      </c>
      <c r="P5" s="27">
        <f>Sozialindikatoren!J132</f>
        <v>-57</v>
      </c>
      <c r="Q5" s="27">
        <f>Sozialindikatoren!L132</f>
        <v>-59.5</v>
      </c>
      <c r="R5" s="27">
        <f>Sozialindikatoren!N132</f>
        <v>-55.3</v>
      </c>
      <c r="S5" s="27">
        <f>Sozialindikatoren!P132</f>
        <v>-67.37</v>
      </c>
      <c r="T5" s="27">
        <f>Sozialindikatoren!R132</f>
        <v>-60.6</v>
      </c>
      <c r="U5" s="24"/>
    </row>
    <row r="6" spans="1:20" ht="12.75">
      <c r="A6">
        <f>Sozialindikatoren!A120</f>
        <v>515</v>
      </c>
      <c r="B6" t="str">
        <f>Sozialindikatoren!B120</f>
        <v>OT St. Magnus</v>
      </c>
      <c r="C6" s="22">
        <f>Sozialindikatoren!C120</f>
        <v>69</v>
      </c>
      <c r="D6">
        <f>Sozialindikatoren!E120</f>
        <v>69</v>
      </c>
      <c r="E6">
        <f>Sozialindikatoren!G120</f>
        <v>69</v>
      </c>
      <c r="F6">
        <f>Sozialindikatoren!I120</f>
        <v>63</v>
      </c>
      <c r="G6">
        <f>Sozialindikatoren!K120</f>
        <v>63</v>
      </c>
      <c r="H6">
        <f>Sozialindikatoren!M120</f>
        <v>58</v>
      </c>
      <c r="I6">
        <f>Sozialindikatoren!O120</f>
        <v>60</v>
      </c>
      <c r="J6">
        <f>Sozialindikatoren!Q120</f>
        <v>62</v>
      </c>
      <c r="M6" s="23">
        <f>Sozialindikatoren!D133</f>
        <v>-0.4</v>
      </c>
      <c r="N6" s="1">
        <f>Sozialindikatoren!F133</f>
        <v>4.1</v>
      </c>
      <c r="O6" s="1">
        <f>Sozialindikatoren!H133</f>
        <v>9.3</v>
      </c>
      <c r="P6" s="1">
        <f>Sozialindikatoren!J133</f>
        <v>28.7</v>
      </c>
      <c r="Q6" s="1">
        <f>Sozialindikatoren!L133</f>
        <v>26</v>
      </c>
      <c r="R6" s="1">
        <f>Sozialindikatoren!N133</f>
        <v>24.5</v>
      </c>
      <c r="S6" s="1">
        <f>Sozialindikatoren!P133</f>
        <v>13.17</v>
      </c>
      <c r="T6" s="1">
        <f>Sozialindikatoren!R133</f>
        <v>29.6</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138</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22.xml><?xml version="1.0" encoding="utf-8"?>
<worksheet xmlns="http://schemas.openxmlformats.org/spreadsheetml/2006/main" xmlns:r="http://schemas.openxmlformats.org/officeDocument/2006/relationships">
  <sheetPr codeName="Tabelle21">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Sozialindikatoren!A123</f>
        <v>521</v>
      </c>
      <c r="B3" s="24" t="str">
        <f>Sozialindikatoren!B123</f>
        <v>OT Vegesack</v>
      </c>
      <c r="C3" s="28">
        <f>Sozialindikatoren!C123</f>
        <v>48</v>
      </c>
      <c r="D3" s="24">
        <f>Sozialindikatoren!E123</f>
        <v>52</v>
      </c>
      <c r="E3" s="24">
        <f>Sozialindikatoren!G123</f>
        <v>51</v>
      </c>
      <c r="F3" s="24">
        <f>Sozialindikatoren!I123</f>
        <v>35</v>
      </c>
      <c r="G3" s="24">
        <f>Sozialindikatoren!K123</f>
        <v>36</v>
      </c>
      <c r="H3" s="24">
        <f>Sozialindikatoren!M123</f>
        <v>34</v>
      </c>
      <c r="I3" s="24">
        <f>Sozialindikatoren!O123</f>
        <v>32</v>
      </c>
      <c r="J3" s="24">
        <f>Sozialindikatoren!Q123</f>
        <v>33</v>
      </c>
      <c r="K3" s="24"/>
      <c r="M3" s="29">
        <f>Sozialindikatoren!D123</f>
        <v>3.9</v>
      </c>
      <c r="N3" s="27">
        <f>Sozialindikatoren!F123</f>
        <v>9.5</v>
      </c>
      <c r="O3" s="27">
        <f>Sozialindikatoren!H123</f>
        <v>10.6</v>
      </c>
      <c r="P3" s="27">
        <f>Sozialindikatoren!J123</f>
        <v>-12.9</v>
      </c>
      <c r="Q3" s="27">
        <f>Sozialindikatoren!L123</f>
        <v>-13.2</v>
      </c>
      <c r="R3" s="27">
        <f>Sozialindikatoren!N123</f>
        <v>-13.5</v>
      </c>
      <c r="S3" s="27">
        <f>Sozialindikatoren!P123</f>
        <v>-24.81</v>
      </c>
      <c r="T3" s="27">
        <f>Sozialindikatoren!R123</f>
        <v>-19</v>
      </c>
      <c r="U3" s="24"/>
    </row>
    <row r="4" spans="1:20" ht="12.75">
      <c r="A4" s="36">
        <f>Sozialindikatoren!A124</f>
        <v>522</v>
      </c>
      <c r="B4" s="36" t="str">
        <f>Sozialindikatoren!B124</f>
        <v>OT Grohn</v>
      </c>
      <c r="C4" s="35">
        <f>Sozialindikatoren!C124</f>
        <v>11</v>
      </c>
      <c r="D4" s="36">
        <f>Sozialindikatoren!E124</f>
        <v>10</v>
      </c>
      <c r="E4" s="36">
        <f>Sozialindikatoren!G124</f>
        <v>9</v>
      </c>
      <c r="F4" s="36">
        <f>Sozialindikatoren!I124</f>
        <v>5</v>
      </c>
      <c r="G4" s="36">
        <f>Sozialindikatoren!K124</f>
        <v>13</v>
      </c>
      <c r="H4" s="36">
        <f>Sozialindikatoren!M124</f>
        <v>5</v>
      </c>
      <c r="I4" s="36">
        <f>Sozialindikatoren!O124</f>
        <v>8</v>
      </c>
      <c r="J4" s="36">
        <f>Sozialindikatoren!Q124</f>
        <v>6</v>
      </c>
      <c r="M4" s="38">
        <f>Sozialindikatoren!D124</f>
        <v>-54.3</v>
      </c>
      <c r="N4" s="39">
        <f>Sozialindikatoren!F124</f>
        <v>-55.1</v>
      </c>
      <c r="O4" s="39">
        <f>Sozialindikatoren!H124</f>
        <v>-61.1</v>
      </c>
      <c r="P4" s="39">
        <f>Sozialindikatoren!J124</f>
        <v>-80.3</v>
      </c>
      <c r="Q4" s="39">
        <f>Sozialindikatoren!L124</f>
        <v>-66.2</v>
      </c>
      <c r="R4" s="39">
        <f>Sozialindikatoren!N124</f>
        <v>-76.4</v>
      </c>
      <c r="S4" s="39">
        <f>Sozialindikatoren!P124</f>
        <v>-73.29</v>
      </c>
      <c r="T4" s="39">
        <f>Sozialindikatoren!R124</f>
        <v>-96</v>
      </c>
    </row>
    <row r="5" spans="1:21" ht="12.75">
      <c r="A5" s="24">
        <f>Sozialindikatoren!A125</f>
        <v>523</v>
      </c>
      <c r="B5" s="24" t="str">
        <f>Sozialindikatoren!B125</f>
        <v>OT Schönebeck</v>
      </c>
      <c r="C5" s="25">
        <f>Sozialindikatoren!C125</f>
        <v>65</v>
      </c>
      <c r="D5" s="24">
        <f>Sozialindikatoren!E125</f>
        <v>61</v>
      </c>
      <c r="E5" s="24">
        <f>Sozialindikatoren!G125</f>
        <v>60</v>
      </c>
      <c r="F5" s="24">
        <f>Sozialindikatoren!I125</f>
        <v>55</v>
      </c>
      <c r="G5" s="24">
        <f>Sozialindikatoren!K125</f>
        <v>51</v>
      </c>
      <c r="H5" s="24">
        <f>Sozialindikatoren!M125</f>
        <v>51</v>
      </c>
      <c r="I5" s="24">
        <f>Sozialindikatoren!O125</f>
        <v>55</v>
      </c>
      <c r="J5" s="24">
        <f>Sozialindikatoren!Q125</f>
        <v>58</v>
      </c>
      <c r="K5" s="24"/>
      <c r="M5" s="26">
        <f>Sozialindikatoren!D125</f>
        <v>47.3</v>
      </c>
      <c r="N5" s="27">
        <f>Sozialindikatoren!F125</f>
        <v>34.4</v>
      </c>
      <c r="O5" s="27">
        <f>Sozialindikatoren!H125</f>
        <v>22.9</v>
      </c>
      <c r="P5" s="27">
        <f>Sozialindikatoren!J125</f>
        <v>25.4</v>
      </c>
      <c r="Q5" s="27">
        <f>Sozialindikatoren!L125</f>
        <v>19.7</v>
      </c>
      <c r="R5" s="27">
        <f>Sozialindikatoren!N125</f>
        <v>24.9</v>
      </c>
      <c r="S5" s="27">
        <f>Sozialindikatoren!P125</f>
        <v>40.62</v>
      </c>
      <c r="T5" s="27">
        <f>Sozialindikatoren!R125</f>
        <v>50</v>
      </c>
      <c r="U5" s="24"/>
    </row>
    <row r="6" spans="1:20" ht="12.75">
      <c r="A6" s="36">
        <f>Sozialindikatoren!A126</f>
        <v>524</v>
      </c>
      <c r="B6" s="36" t="str">
        <f>Sozialindikatoren!B126</f>
        <v>OT Aumund-Hammersbeck</v>
      </c>
      <c r="C6" s="35">
        <f>Sozialindikatoren!C126</f>
        <v>28</v>
      </c>
      <c r="D6" s="36">
        <f>Sozialindikatoren!E126</f>
        <v>24</v>
      </c>
      <c r="E6" s="36">
        <f>Sozialindikatoren!G126</f>
        <v>29</v>
      </c>
      <c r="F6" s="36">
        <f>Sozialindikatoren!I126</f>
        <v>43</v>
      </c>
      <c r="G6" s="36">
        <f>Sozialindikatoren!K126</f>
        <v>45</v>
      </c>
      <c r="H6" s="36">
        <f>Sozialindikatoren!M126</f>
        <v>41</v>
      </c>
      <c r="I6" s="36">
        <f>Sozialindikatoren!O126</f>
        <v>37</v>
      </c>
      <c r="J6" s="36">
        <f>Sozialindikatoren!Q126</f>
        <v>36</v>
      </c>
      <c r="M6" s="38">
        <f>Sozialindikatoren!D126</f>
        <v>-23.2</v>
      </c>
      <c r="N6" s="39">
        <f>Sozialindikatoren!F126</f>
        <v>-28.1</v>
      </c>
      <c r="O6" s="39">
        <f>Sozialindikatoren!H126</f>
        <v>-16</v>
      </c>
      <c r="P6" s="39">
        <f>Sozialindikatoren!J126</f>
        <v>-1.4</v>
      </c>
      <c r="Q6" s="39">
        <f>Sozialindikatoren!L126</f>
        <v>4</v>
      </c>
      <c r="R6" s="39">
        <f>Sozialindikatoren!N126</f>
        <v>-3.1</v>
      </c>
      <c r="S6" s="39">
        <f>Sozialindikatoren!P126</f>
        <v>-8.23</v>
      </c>
      <c r="T6" s="39">
        <f>Sozialindikatoren!R126</f>
        <v>-5.4</v>
      </c>
    </row>
    <row r="7" spans="1:21" ht="12.75">
      <c r="A7" s="24">
        <f>Sozialindikatoren!A127</f>
        <v>525</v>
      </c>
      <c r="B7" s="24" t="str">
        <f>Sozialindikatoren!B127</f>
        <v>OT Fähr-Lobbendorf</v>
      </c>
      <c r="C7" s="25">
        <f>Sozialindikatoren!C127</f>
        <v>29</v>
      </c>
      <c r="D7" s="24">
        <f>Sozialindikatoren!E127</f>
        <v>29</v>
      </c>
      <c r="E7" s="24">
        <f>Sozialindikatoren!G127</f>
        <v>37</v>
      </c>
      <c r="F7" s="24">
        <f>Sozialindikatoren!I127</f>
        <v>42</v>
      </c>
      <c r="G7" s="24">
        <f>Sozialindikatoren!K127</f>
        <v>42</v>
      </c>
      <c r="H7" s="24">
        <f>Sozialindikatoren!M127</f>
        <v>36</v>
      </c>
      <c r="I7" s="24">
        <f>Sozialindikatoren!O127</f>
        <v>36</v>
      </c>
      <c r="J7" s="24">
        <f>Sozialindikatoren!Q127</f>
        <v>35</v>
      </c>
      <c r="K7" s="24"/>
      <c r="M7" s="26">
        <f>Sozialindikatoren!D127</f>
        <v>-23.1</v>
      </c>
      <c r="N7" s="27">
        <f>Sozialindikatoren!F127</f>
        <v>-22.4</v>
      </c>
      <c r="O7" s="27">
        <f>Sozialindikatoren!H127</f>
        <v>-6.5</v>
      </c>
      <c r="P7" s="27">
        <f>Sozialindikatoren!J127</f>
        <v>-4.8</v>
      </c>
      <c r="Q7" s="27">
        <f>Sozialindikatoren!L127</f>
        <v>0.9</v>
      </c>
      <c r="R7" s="27">
        <f>Sozialindikatoren!N127</f>
        <v>-11.6</v>
      </c>
      <c r="S7" s="27">
        <f>Sozialindikatoren!P127</f>
        <v>-11.52</v>
      </c>
      <c r="T7" s="27">
        <f>Sozialindikatoren!R127</f>
        <v>-6.3</v>
      </c>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137</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23.xml><?xml version="1.0" encoding="utf-8"?>
<worksheet xmlns="http://schemas.openxmlformats.org/spreadsheetml/2006/main" xmlns:r="http://schemas.openxmlformats.org/officeDocument/2006/relationships">
  <sheetPr codeName="Tabelle22">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Sozialindikatoren!A130</f>
        <v>531</v>
      </c>
      <c r="B3" s="24" t="str">
        <f>Sozialindikatoren!B130</f>
        <v>OT Blumenthal</v>
      </c>
      <c r="C3" s="28">
        <f>Sozialindikatoren!C130</f>
        <v>26</v>
      </c>
      <c r="D3" s="24">
        <f>Sozialindikatoren!E130</f>
        <v>25</v>
      </c>
      <c r="E3" s="24">
        <f>Sozialindikatoren!G130</f>
        <v>26</v>
      </c>
      <c r="F3" s="24">
        <f>Sozialindikatoren!I130</f>
        <v>31</v>
      </c>
      <c r="G3" s="24">
        <f>Sozialindikatoren!K130</f>
        <v>24</v>
      </c>
      <c r="H3" s="24">
        <f>Sozialindikatoren!M130</f>
        <v>23</v>
      </c>
      <c r="I3" s="24">
        <f>Sozialindikatoren!O130</f>
        <v>15</v>
      </c>
      <c r="J3" s="24">
        <f>Sozialindikatoren!Q130</f>
        <v>17</v>
      </c>
      <c r="K3" s="24"/>
      <c r="M3" s="29">
        <f>Sozialindikatoren!D130</f>
        <v>-25.6</v>
      </c>
      <c r="N3" s="27">
        <f>Sozialindikatoren!F130</f>
        <v>-27.9</v>
      </c>
      <c r="O3" s="27">
        <f>Sozialindikatoren!H130</f>
        <v>-20.8</v>
      </c>
      <c r="P3" s="27">
        <f>Sozialindikatoren!J130</f>
        <v>-19.1</v>
      </c>
      <c r="Q3" s="27">
        <f>Sozialindikatoren!L130</f>
        <v>-33.7</v>
      </c>
      <c r="R3" s="27">
        <f>Sozialindikatoren!N130</f>
        <v>-43.4</v>
      </c>
      <c r="S3" s="27">
        <f>Sozialindikatoren!P130</f>
        <v>-58.52</v>
      </c>
      <c r="T3" s="27">
        <f>Sozialindikatoren!R130</f>
        <v>-57.3</v>
      </c>
      <c r="U3" s="24"/>
    </row>
    <row r="4" spans="1:20" ht="12.75">
      <c r="A4" s="36">
        <f>Sozialindikatoren!A131</f>
        <v>532</v>
      </c>
      <c r="B4" s="36" t="str">
        <f>Sozialindikatoren!B131</f>
        <v>OT Rönnebeck</v>
      </c>
      <c r="C4" s="35">
        <f>Sozialindikatoren!C131</f>
        <v>51</v>
      </c>
      <c r="D4" s="36">
        <f>Sozialindikatoren!E131</f>
        <v>45</v>
      </c>
      <c r="E4" s="36">
        <f>Sozialindikatoren!G131</f>
        <v>49</v>
      </c>
      <c r="F4" s="36">
        <f>Sozialindikatoren!I131</f>
        <v>53</v>
      </c>
      <c r="G4" s="36">
        <f>Sozialindikatoren!K131</f>
        <v>55</v>
      </c>
      <c r="H4" s="36">
        <f>Sozialindikatoren!M131</f>
        <v>55</v>
      </c>
      <c r="I4" s="36">
        <f>Sozialindikatoren!O131</f>
        <v>45</v>
      </c>
      <c r="J4" s="36">
        <f>Sozialindikatoren!Q131</f>
        <v>51</v>
      </c>
      <c r="M4" s="38">
        <f>Sozialindikatoren!D131</f>
        <v>7.4</v>
      </c>
      <c r="N4" s="39">
        <f>Sozialindikatoren!F131</f>
        <v>-0.5</v>
      </c>
      <c r="O4" s="39">
        <f>Sozialindikatoren!H131</f>
        <v>8.3</v>
      </c>
      <c r="P4" s="39">
        <f>Sozialindikatoren!J131</f>
        <v>22</v>
      </c>
      <c r="Q4" s="39">
        <f>Sozialindikatoren!L131</f>
        <v>31.6</v>
      </c>
      <c r="R4" s="39">
        <f>Sozialindikatoren!N131</f>
        <v>30.7</v>
      </c>
      <c r="S4" s="39">
        <f>Sozialindikatoren!P131</f>
        <v>9.99</v>
      </c>
      <c r="T4" s="39">
        <f>Sozialindikatoren!R131</f>
        <v>27.3</v>
      </c>
    </row>
    <row r="5" spans="1:21" ht="12.75">
      <c r="A5" s="24">
        <f>Sozialindikatoren!A132</f>
        <v>533</v>
      </c>
      <c r="B5" s="24" t="str">
        <f>Sozialindikatoren!B132</f>
        <v>OT Lüssum-Bockhorn</v>
      </c>
      <c r="C5" s="25">
        <f>Sozialindikatoren!C132</f>
        <v>5</v>
      </c>
      <c r="D5" s="24">
        <f>Sozialindikatoren!E132</f>
        <v>6</v>
      </c>
      <c r="E5" s="24">
        <f>Sozialindikatoren!G132</f>
        <v>14</v>
      </c>
      <c r="F5" s="24">
        <f>Sozialindikatoren!I132</f>
        <v>15</v>
      </c>
      <c r="G5" s="24">
        <f>Sozialindikatoren!K132</f>
        <v>16</v>
      </c>
      <c r="H5" s="24">
        <f>Sozialindikatoren!M132</f>
        <v>16</v>
      </c>
      <c r="I5" s="24">
        <f>Sozialindikatoren!O132</f>
        <v>11</v>
      </c>
      <c r="J5" s="24">
        <f>Sozialindikatoren!Q132</f>
        <v>16</v>
      </c>
      <c r="K5" s="24"/>
      <c r="M5" s="26">
        <f>Sozialindikatoren!D132</f>
        <v>-65.1</v>
      </c>
      <c r="N5" s="27">
        <f>Sozialindikatoren!F132</f>
        <v>-62.4</v>
      </c>
      <c r="O5" s="27">
        <f>Sozialindikatoren!H132</f>
        <v>-50.4</v>
      </c>
      <c r="P5" s="27">
        <f>Sozialindikatoren!J132</f>
        <v>-57</v>
      </c>
      <c r="Q5" s="27">
        <f>Sozialindikatoren!L132</f>
        <v>-59.5</v>
      </c>
      <c r="R5" s="27">
        <f>Sozialindikatoren!N132</f>
        <v>-55.3</v>
      </c>
      <c r="S5" s="27">
        <f>Sozialindikatoren!P132</f>
        <v>-67.37</v>
      </c>
      <c r="T5" s="27">
        <f>Sozialindikatoren!R132</f>
        <v>-60.6</v>
      </c>
      <c r="U5" s="24"/>
    </row>
    <row r="6" spans="1:20" ht="12.75">
      <c r="A6" s="36">
        <f>Sozialindikatoren!A133</f>
        <v>534</v>
      </c>
      <c r="B6" s="36" t="str">
        <f>Sozialindikatoren!B133</f>
        <v>OT Farge</v>
      </c>
      <c r="C6" s="35">
        <f>Sozialindikatoren!C133</f>
        <v>46</v>
      </c>
      <c r="D6" s="36">
        <f>Sozialindikatoren!E133</f>
        <v>47</v>
      </c>
      <c r="E6" s="36">
        <f>Sozialindikatoren!G133</f>
        <v>50</v>
      </c>
      <c r="F6" s="36">
        <f>Sozialindikatoren!I133</f>
        <v>56</v>
      </c>
      <c r="G6" s="36">
        <f>Sozialindikatoren!K133</f>
        <v>54</v>
      </c>
      <c r="H6" s="36">
        <f>Sozialindikatoren!M133</f>
        <v>49</v>
      </c>
      <c r="I6" s="36">
        <f>Sozialindikatoren!O133</f>
        <v>48</v>
      </c>
      <c r="J6" s="36">
        <f>Sozialindikatoren!Q133</f>
        <v>53</v>
      </c>
      <c r="M6" s="38">
        <f>Sozialindikatoren!D133</f>
        <v>-0.4</v>
      </c>
      <c r="N6" s="39">
        <f>Sozialindikatoren!F133</f>
        <v>4.1</v>
      </c>
      <c r="O6" s="39">
        <f>Sozialindikatoren!H133</f>
        <v>9.3</v>
      </c>
      <c r="P6" s="39">
        <f>Sozialindikatoren!J133</f>
        <v>28.7</v>
      </c>
      <c r="Q6" s="39">
        <f>Sozialindikatoren!L133</f>
        <v>26</v>
      </c>
      <c r="R6" s="39">
        <f>Sozialindikatoren!N133</f>
        <v>24.5</v>
      </c>
      <c r="S6" s="39">
        <f>Sozialindikatoren!P133</f>
        <v>13.17</v>
      </c>
      <c r="T6" s="39">
        <f>Sozialindikatoren!R133</f>
        <v>29.6</v>
      </c>
    </row>
    <row r="7" spans="1:21" ht="12.75">
      <c r="A7" s="24">
        <f>Sozialindikatoren!A134</f>
        <v>535</v>
      </c>
      <c r="B7" s="24" t="str">
        <f>Sozialindikatoren!B134</f>
        <v>OT Rekum</v>
      </c>
      <c r="C7" s="25">
        <f>Sozialindikatoren!C134</f>
        <v>53</v>
      </c>
      <c r="D7" s="24">
        <f>Sozialindikatoren!E134</f>
        <v>54</v>
      </c>
      <c r="E7" s="24">
        <f>Sozialindikatoren!G134</f>
        <v>57</v>
      </c>
      <c r="F7" s="24">
        <f>Sozialindikatoren!I134</f>
        <v>54</v>
      </c>
      <c r="G7" s="24">
        <f>Sozialindikatoren!K134</f>
        <v>56</v>
      </c>
      <c r="H7" s="24">
        <f>Sozialindikatoren!M134</f>
        <v>56</v>
      </c>
      <c r="I7" s="24">
        <f>Sozialindikatoren!O134</f>
        <v>57</v>
      </c>
      <c r="J7" s="24">
        <f>Sozialindikatoren!Q134</f>
        <v>60</v>
      </c>
      <c r="K7" s="24"/>
      <c r="M7" s="26">
        <f>Sozialindikatoren!D134</f>
        <v>13.8</v>
      </c>
      <c r="N7" s="27">
        <f>Sozialindikatoren!F134</f>
        <v>14</v>
      </c>
      <c r="O7" s="27">
        <f>Sozialindikatoren!H134</f>
        <v>16.5</v>
      </c>
      <c r="P7" s="27">
        <f>Sozialindikatoren!J134</f>
        <v>24.5</v>
      </c>
      <c r="Q7" s="27">
        <f>Sozialindikatoren!L134</f>
        <v>35.2</v>
      </c>
      <c r="R7" s="27">
        <f>Sozialindikatoren!N134</f>
        <v>32.6</v>
      </c>
      <c r="S7" s="27">
        <f>Sozialindikatoren!P134</f>
        <v>47.64</v>
      </c>
      <c r="T7" s="27">
        <f>Sozialindikatoren!R134</f>
        <v>57.1</v>
      </c>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136</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4" r:id="rId2"/>
  <drawing r:id="rId1"/>
</worksheet>
</file>

<file path=xl/worksheets/sheet24.xml><?xml version="1.0" encoding="utf-8"?>
<worksheet xmlns="http://schemas.openxmlformats.org/spreadsheetml/2006/main" xmlns:r="http://schemas.openxmlformats.org/officeDocument/2006/relationships">
  <sheetPr codeName="Tabelle23">
    <pageSetUpPr fitToPage="1"/>
  </sheetPr>
  <dimension ref="A1:V156"/>
  <sheetViews>
    <sheetView zoomScale="97" zoomScaleNormal="97" zoomScaleSheetLayoutView="100" workbookViewId="0" topLeftCell="A1">
      <selection activeCell="A1" sqref="A1"/>
    </sheetView>
  </sheetViews>
  <sheetFormatPr defaultColWidth="11.421875" defaultRowHeight="12.75"/>
  <cols>
    <col min="1" max="1" width="7.7109375" style="0" customWidth="1"/>
    <col min="2" max="2" width="20.57421875" style="0" customWidth="1"/>
    <col min="3" max="3" width="7.7109375" style="0" customWidth="1"/>
    <col min="4" max="4" width="7.7109375" style="1" customWidth="1"/>
    <col min="5" max="5" width="7.7109375" style="0" customWidth="1"/>
    <col min="6" max="6" width="7.7109375" style="1" customWidth="1"/>
    <col min="7" max="7" width="7.7109375" style="0" customWidth="1"/>
    <col min="8" max="8" width="7.7109375" style="1" customWidth="1"/>
    <col min="9" max="9" width="7.7109375" style="0" customWidth="1"/>
    <col min="10" max="10" width="7.7109375" style="1" customWidth="1"/>
    <col min="11" max="11" width="7.7109375" style="0" customWidth="1"/>
    <col min="12" max="12" width="7.7109375" style="1" customWidth="1"/>
    <col min="13" max="13" width="7.7109375" style="0" customWidth="1"/>
    <col min="14" max="14" width="7.7109375" style="1" customWidth="1"/>
    <col min="15" max="15" width="7.7109375" style="0" customWidth="1"/>
    <col min="16" max="16" width="7.7109375" style="1" customWidth="1"/>
    <col min="17" max="17" width="7.7109375" style="0" customWidth="1"/>
    <col min="18" max="18" width="7.7109375" style="1" customWidth="1"/>
    <col min="19" max="22" width="7.7109375" style="0" customWidth="1"/>
  </cols>
  <sheetData>
    <row r="1" spans="3:22" ht="13.5" thickBot="1">
      <c r="C1" s="60">
        <v>1991</v>
      </c>
      <c r="D1" s="61"/>
      <c r="E1" s="60">
        <v>1993</v>
      </c>
      <c r="F1" s="61"/>
      <c r="G1" s="60">
        <v>1996</v>
      </c>
      <c r="H1" s="61"/>
      <c r="I1" s="60">
        <v>1999</v>
      </c>
      <c r="J1" s="61"/>
      <c r="K1" s="60">
        <v>2000</v>
      </c>
      <c r="L1" s="61"/>
      <c r="M1" s="60">
        <v>2003</v>
      </c>
      <c r="N1" s="61"/>
      <c r="O1" s="60">
        <v>2005</v>
      </c>
      <c r="P1" s="61"/>
      <c r="Q1" s="60">
        <v>2007</v>
      </c>
      <c r="R1" s="61"/>
      <c r="S1" s="60">
        <v>2009</v>
      </c>
      <c r="T1" s="61"/>
      <c r="U1" s="60">
        <v>2011</v>
      </c>
      <c r="V1" s="61"/>
    </row>
    <row r="2" spans="1:22" s="3" customFormat="1" ht="12.75">
      <c r="A2" s="3">
        <v>11</v>
      </c>
      <c r="B2" s="3" t="s">
        <v>27</v>
      </c>
      <c r="C2" s="5">
        <f>C136</f>
        <v>12</v>
      </c>
      <c r="D2" s="6">
        <f>(D3+D4+D5)/3</f>
        <v>-0.0999999999999998</v>
      </c>
      <c r="E2" s="13">
        <f>E136</f>
        <v>11</v>
      </c>
      <c r="F2" s="14">
        <f aca="true" t="shared" si="0" ref="F2:P2">(F3+F4+F5)/3</f>
        <v>-2.2666666666666657</v>
      </c>
      <c r="G2" s="13">
        <f>G136</f>
        <v>2</v>
      </c>
      <c r="H2" s="14">
        <f t="shared" si="0"/>
        <v>-58.1</v>
      </c>
      <c r="I2" s="13">
        <f>I136</f>
        <v>2</v>
      </c>
      <c r="J2" s="14">
        <f t="shared" si="0"/>
        <v>-47.4</v>
      </c>
      <c r="K2" s="13">
        <f>K136</f>
        <v>5</v>
      </c>
      <c r="L2" s="14">
        <f t="shared" si="0"/>
        <v>-34.03333333333334</v>
      </c>
      <c r="M2" s="13">
        <f>M136</f>
        <v>5</v>
      </c>
      <c r="N2" s="14">
        <f t="shared" si="0"/>
        <v>-30.66666666666666</v>
      </c>
      <c r="O2" s="13">
        <f>O136</f>
        <v>4</v>
      </c>
      <c r="P2" s="14">
        <f t="shared" si="0"/>
        <v>-29.169999999999998</v>
      </c>
      <c r="Q2" s="13">
        <f>Q136</f>
        <v>4</v>
      </c>
      <c r="R2" s="14">
        <f>(R3+R4+R5)/3</f>
        <v>-31.86666666666667</v>
      </c>
      <c r="S2" s="13">
        <f>S136</f>
        <v>0</v>
      </c>
      <c r="T2" s="14">
        <f>(T3+T4+T5)/3</f>
        <v>0</v>
      </c>
      <c r="U2" s="13">
        <f>U136</f>
        <v>0</v>
      </c>
      <c r="V2" s="14">
        <f>(V3+V4+V5)/3</f>
        <v>0</v>
      </c>
    </row>
    <row r="3" spans="1:22" ht="12.75">
      <c r="A3">
        <v>111</v>
      </c>
      <c r="B3" t="s">
        <v>42</v>
      </c>
      <c r="C3" s="7">
        <v>52</v>
      </c>
      <c r="D3" s="8">
        <v>11.9</v>
      </c>
      <c r="E3" s="7">
        <v>50</v>
      </c>
      <c r="F3" s="8">
        <v>7.8</v>
      </c>
      <c r="G3" s="7">
        <v>3</v>
      </c>
      <c r="H3" s="8">
        <v>-85.9</v>
      </c>
      <c r="I3" s="7">
        <v>4</v>
      </c>
      <c r="J3" s="8">
        <v>-81.4</v>
      </c>
      <c r="K3" s="7">
        <v>23</v>
      </c>
      <c r="L3" s="8">
        <v>-34.7</v>
      </c>
      <c r="M3" s="7">
        <v>28</v>
      </c>
      <c r="N3" s="8">
        <v>-27.9</v>
      </c>
      <c r="O3" s="7">
        <v>34</v>
      </c>
      <c r="P3" s="8">
        <v>-12.53</v>
      </c>
      <c r="Q3" s="7">
        <v>31</v>
      </c>
      <c r="R3" s="8">
        <v>-24.1</v>
      </c>
      <c r="S3" s="7"/>
      <c r="T3" s="15"/>
      <c r="U3" s="7"/>
      <c r="V3" s="15"/>
    </row>
    <row r="4" spans="1:22" ht="12.75">
      <c r="A4">
        <v>112</v>
      </c>
      <c r="B4" t="s">
        <v>43</v>
      </c>
      <c r="C4" s="7">
        <v>41</v>
      </c>
      <c r="D4" s="8">
        <v>-9.6</v>
      </c>
      <c r="E4" s="7">
        <v>27</v>
      </c>
      <c r="F4" s="8">
        <v>-23.9</v>
      </c>
      <c r="G4" s="7">
        <v>2</v>
      </c>
      <c r="H4" s="8">
        <v>-87.4</v>
      </c>
      <c r="I4" s="7">
        <v>8</v>
      </c>
      <c r="J4" s="8">
        <v>-68.6</v>
      </c>
      <c r="K4" s="7">
        <v>8</v>
      </c>
      <c r="L4" s="8">
        <v>-72.2</v>
      </c>
      <c r="M4" s="7">
        <v>6</v>
      </c>
      <c r="N4" s="8">
        <v>-74.8</v>
      </c>
      <c r="O4" s="7">
        <v>5</v>
      </c>
      <c r="P4" s="8">
        <v>-88.41</v>
      </c>
      <c r="Q4" s="7">
        <v>9</v>
      </c>
      <c r="R4" s="8">
        <v>-87.7</v>
      </c>
      <c r="S4" s="7"/>
      <c r="T4" s="15"/>
      <c r="U4" s="7"/>
      <c r="V4" s="15"/>
    </row>
    <row r="5" spans="1:22" ht="12.75">
      <c r="A5">
        <v>113</v>
      </c>
      <c r="B5" t="s">
        <v>44</v>
      </c>
      <c r="C5" s="7">
        <v>44</v>
      </c>
      <c r="D5" s="8">
        <v>-2.6</v>
      </c>
      <c r="E5" s="7">
        <v>51</v>
      </c>
      <c r="F5" s="8">
        <v>9.3</v>
      </c>
      <c r="G5" s="7">
        <v>42</v>
      </c>
      <c r="H5" s="8">
        <v>-1</v>
      </c>
      <c r="I5" s="7">
        <v>48</v>
      </c>
      <c r="J5" s="8">
        <v>7.8</v>
      </c>
      <c r="K5" s="7">
        <v>46</v>
      </c>
      <c r="L5" s="8">
        <v>4.8</v>
      </c>
      <c r="M5" s="7">
        <v>47</v>
      </c>
      <c r="N5" s="8">
        <v>10.7</v>
      </c>
      <c r="O5" s="7">
        <v>49</v>
      </c>
      <c r="P5" s="8">
        <v>13.43</v>
      </c>
      <c r="Q5" s="7">
        <v>43</v>
      </c>
      <c r="R5" s="8">
        <v>16.2</v>
      </c>
      <c r="S5" s="7"/>
      <c r="T5" s="15"/>
      <c r="U5" s="7"/>
      <c r="V5" s="15"/>
    </row>
    <row r="6" spans="3:22" ht="12.75">
      <c r="C6" s="7"/>
      <c r="D6" s="8"/>
      <c r="E6" s="7"/>
      <c r="F6" s="8"/>
      <c r="G6" s="7"/>
      <c r="H6" s="8"/>
      <c r="I6" s="7"/>
      <c r="J6" s="8"/>
      <c r="K6" s="7"/>
      <c r="L6" s="8"/>
      <c r="M6" s="7"/>
      <c r="N6" s="8"/>
      <c r="O6" s="7"/>
      <c r="P6" s="8"/>
      <c r="Q6" s="7"/>
      <c r="R6" s="8"/>
      <c r="S6" s="7"/>
      <c r="T6" s="15"/>
      <c r="U6" s="7"/>
      <c r="V6" s="15"/>
    </row>
    <row r="7" spans="1:22" ht="12.75">
      <c r="A7" s="3">
        <v>12</v>
      </c>
      <c r="B7" s="3" t="s">
        <v>31</v>
      </c>
      <c r="C7" s="57" t="s">
        <v>35</v>
      </c>
      <c r="D7" s="58"/>
      <c r="E7" s="58"/>
      <c r="F7" s="58"/>
      <c r="G7" s="58"/>
      <c r="H7" s="58"/>
      <c r="I7" s="58"/>
      <c r="J7" s="58"/>
      <c r="K7" s="58"/>
      <c r="L7" s="58"/>
      <c r="M7" s="58"/>
      <c r="N7" s="58"/>
      <c r="O7" s="58"/>
      <c r="P7" s="58"/>
      <c r="Q7" s="58"/>
      <c r="R7" s="58"/>
      <c r="S7" s="58"/>
      <c r="T7" s="58"/>
      <c r="U7" s="58"/>
      <c r="V7" s="59"/>
    </row>
    <row r="8" spans="1:22" ht="12.75">
      <c r="A8" s="19">
        <v>121</v>
      </c>
      <c r="B8" t="s">
        <v>45</v>
      </c>
      <c r="C8" s="57"/>
      <c r="D8" s="58"/>
      <c r="E8" s="58"/>
      <c r="F8" s="58"/>
      <c r="G8" s="58"/>
      <c r="H8" s="58"/>
      <c r="I8" s="58"/>
      <c r="J8" s="58"/>
      <c r="K8" s="58"/>
      <c r="L8" s="58"/>
      <c r="M8" s="58"/>
      <c r="N8" s="58"/>
      <c r="O8" s="58"/>
      <c r="P8" s="58"/>
      <c r="Q8" s="58"/>
      <c r="R8" s="58"/>
      <c r="S8" s="58"/>
      <c r="T8" s="58"/>
      <c r="U8" s="58"/>
      <c r="V8" s="59"/>
    </row>
    <row r="9" spans="1:22" ht="12.75">
      <c r="A9" s="19">
        <v>122</v>
      </c>
      <c r="B9" s="19" t="s">
        <v>46</v>
      </c>
      <c r="C9" s="57"/>
      <c r="D9" s="58"/>
      <c r="E9" s="58"/>
      <c r="F9" s="58"/>
      <c r="G9" s="58"/>
      <c r="H9" s="58"/>
      <c r="I9" s="58"/>
      <c r="J9" s="58"/>
      <c r="K9" s="58"/>
      <c r="L9" s="58"/>
      <c r="M9" s="58"/>
      <c r="N9" s="58"/>
      <c r="O9" s="58"/>
      <c r="P9" s="58"/>
      <c r="Q9" s="58"/>
      <c r="R9" s="58"/>
      <c r="S9" s="58"/>
      <c r="T9" s="58"/>
      <c r="U9" s="58"/>
      <c r="V9" s="59"/>
    </row>
    <row r="10" spans="1:22" ht="12.75">
      <c r="A10" s="19">
        <v>123</v>
      </c>
      <c r="B10" s="19" t="s">
        <v>47</v>
      </c>
      <c r="C10" s="57"/>
      <c r="D10" s="58"/>
      <c r="E10" s="58"/>
      <c r="F10" s="58"/>
      <c r="G10" s="58"/>
      <c r="H10" s="58"/>
      <c r="I10" s="58"/>
      <c r="J10" s="58"/>
      <c r="K10" s="58"/>
      <c r="L10" s="58"/>
      <c r="M10" s="58"/>
      <c r="N10" s="58"/>
      <c r="O10" s="58"/>
      <c r="P10" s="58"/>
      <c r="Q10" s="58"/>
      <c r="R10" s="58"/>
      <c r="S10" s="58"/>
      <c r="T10" s="58"/>
      <c r="U10" s="58"/>
      <c r="V10" s="59"/>
    </row>
    <row r="11" spans="1:22" ht="12.75">
      <c r="A11" s="19">
        <v>124</v>
      </c>
      <c r="B11" s="19" t="s">
        <v>48</v>
      </c>
      <c r="C11" s="57"/>
      <c r="D11" s="58"/>
      <c r="E11" s="58"/>
      <c r="F11" s="58"/>
      <c r="G11" s="58"/>
      <c r="H11" s="58"/>
      <c r="I11" s="58"/>
      <c r="J11" s="58"/>
      <c r="K11" s="58"/>
      <c r="L11" s="58"/>
      <c r="M11" s="58"/>
      <c r="N11" s="58"/>
      <c r="O11" s="58"/>
      <c r="P11" s="58"/>
      <c r="Q11" s="58"/>
      <c r="R11" s="58"/>
      <c r="S11" s="58"/>
      <c r="T11" s="58"/>
      <c r="U11" s="58"/>
      <c r="V11" s="59"/>
    </row>
    <row r="12" spans="1:22" ht="12.75">
      <c r="A12" s="19">
        <v>125</v>
      </c>
      <c r="B12" s="19" t="s">
        <v>49</v>
      </c>
      <c r="C12" s="57"/>
      <c r="D12" s="58"/>
      <c r="E12" s="58"/>
      <c r="F12" s="58"/>
      <c r="G12" s="58"/>
      <c r="H12" s="58"/>
      <c r="I12" s="58"/>
      <c r="J12" s="58"/>
      <c r="K12" s="58"/>
      <c r="L12" s="58"/>
      <c r="M12" s="58"/>
      <c r="N12" s="58"/>
      <c r="O12" s="58"/>
      <c r="P12" s="58"/>
      <c r="Q12" s="58"/>
      <c r="R12" s="58"/>
      <c r="S12" s="58"/>
      <c r="T12" s="58"/>
      <c r="U12" s="58"/>
      <c r="V12" s="59"/>
    </row>
    <row r="13" spans="1:22" ht="12.75">
      <c r="A13" s="19"/>
      <c r="B13" s="19"/>
      <c r="C13" s="7"/>
      <c r="D13" s="8"/>
      <c r="E13" s="7"/>
      <c r="F13" s="8"/>
      <c r="G13" s="7"/>
      <c r="H13" s="8"/>
      <c r="I13" s="7"/>
      <c r="J13" s="8"/>
      <c r="K13" s="7"/>
      <c r="L13" s="8"/>
      <c r="M13" s="7"/>
      <c r="N13" s="8"/>
      <c r="O13" s="7"/>
      <c r="P13" s="8"/>
      <c r="Q13" s="7"/>
      <c r="R13" s="8"/>
      <c r="S13" s="7"/>
      <c r="T13" s="15"/>
      <c r="U13" s="7"/>
      <c r="V13" s="15"/>
    </row>
    <row r="14" spans="1:22" s="3" customFormat="1" ht="12.75">
      <c r="A14" s="3">
        <v>21</v>
      </c>
      <c r="B14" s="3" t="s">
        <v>11</v>
      </c>
      <c r="C14" s="9">
        <f>C137</f>
        <v>5</v>
      </c>
      <c r="D14" s="10">
        <f>SUM(D15:D22)/8</f>
        <v>-21.7125</v>
      </c>
      <c r="E14" s="9">
        <f>E137</f>
        <v>4</v>
      </c>
      <c r="F14" s="10">
        <f aca="true" t="shared" si="1" ref="F14:P14">SUM(F15:F22)/8</f>
        <v>-20.275</v>
      </c>
      <c r="G14" s="9">
        <f>G137</f>
        <v>6</v>
      </c>
      <c r="H14" s="10">
        <f t="shared" si="1"/>
        <v>-16</v>
      </c>
      <c r="I14" s="9">
        <f>I137</f>
        <v>3</v>
      </c>
      <c r="J14" s="10">
        <f t="shared" si="1"/>
        <v>-40.4</v>
      </c>
      <c r="K14" s="9">
        <f>K137</f>
        <v>3</v>
      </c>
      <c r="L14" s="10">
        <f t="shared" si="1"/>
        <v>-37.1</v>
      </c>
      <c r="M14" s="9">
        <f>M137</f>
        <v>2</v>
      </c>
      <c r="N14" s="10">
        <f t="shared" si="1"/>
        <v>-38.875</v>
      </c>
      <c r="O14" s="9">
        <f>O137</f>
        <v>2</v>
      </c>
      <c r="P14" s="10">
        <f t="shared" si="1"/>
        <v>-37.26375</v>
      </c>
      <c r="Q14" s="9">
        <f>Q137</f>
        <v>5</v>
      </c>
      <c r="R14" s="10">
        <f>SUM(R15:R22)/8</f>
        <v>-31.0125</v>
      </c>
      <c r="S14" s="9">
        <f>S137</f>
        <v>0</v>
      </c>
      <c r="T14" s="10">
        <f>SUM(T15:T22)/8</f>
        <v>0</v>
      </c>
      <c r="U14" s="9">
        <f>U137</f>
        <v>0</v>
      </c>
      <c r="V14" s="10">
        <f>SUM(V15:V22)/8</f>
        <v>0</v>
      </c>
    </row>
    <row r="15" spans="1:22" ht="12.75">
      <c r="A15">
        <v>211</v>
      </c>
      <c r="B15" t="s">
        <v>50</v>
      </c>
      <c r="C15" s="7">
        <v>43</v>
      </c>
      <c r="D15" s="8">
        <v>-4.1</v>
      </c>
      <c r="E15" s="7">
        <v>46</v>
      </c>
      <c r="F15" s="8">
        <v>1</v>
      </c>
      <c r="G15" s="7">
        <v>28</v>
      </c>
      <c r="H15" s="8">
        <v>-16.9</v>
      </c>
      <c r="I15" s="7">
        <v>19</v>
      </c>
      <c r="J15" s="8">
        <v>-51.3</v>
      </c>
      <c r="K15" s="7">
        <v>17</v>
      </c>
      <c r="L15" s="8">
        <v>-54.5</v>
      </c>
      <c r="M15" s="7">
        <v>19</v>
      </c>
      <c r="N15" s="8">
        <v>-48.3</v>
      </c>
      <c r="O15" s="7">
        <v>14</v>
      </c>
      <c r="P15" s="8">
        <v>-59.29</v>
      </c>
      <c r="Q15" s="7">
        <v>23</v>
      </c>
      <c r="R15" s="8">
        <v>-46.8</v>
      </c>
      <c r="S15" s="7"/>
      <c r="T15" s="15"/>
      <c r="U15" s="7"/>
      <c r="V15" s="15"/>
    </row>
    <row r="16" spans="1:22" ht="12.75">
      <c r="A16">
        <v>212</v>
      </c>
      <c r="B16" t="s">
        <v>51</v>
      </c>
      <c r="C16" s="7">
        <v>17</v>
      </c>
      <c r="D16" s="8">
        <v>-37.2</v>
      </c>
      <c r="E16" s="7">
        <v>14</v>
      </c>
      <c r="F16" s="8">
        <v>-41.6</v>
      </c>
      <c r="G16" s="7">
        <v>23</v>
      </c>
      <c r="H16" s="8">
        <v>-24.8</v>
      </c>
      <c r="I16" s="7">
        <v>7</v>
      </c>
      <c r="J16" s="8">
        <v>-69.2</v>
      </c>
      <c r="K16" s="7">
        <v>4</v>
      </c>
      <c r="L16" s="8">
        <v>-77.6</v>
      </c>
      <c r="M16" s="7">
        <v>10</v>
      </c>
      <c r="N16" s="8">
        <v>-67.5</v>
      </c>
      <c r="O16" s="7">
        <v>6</v>
      </c>
      <c r="P16" s="8">
        <v>-75.66</v>
      </c>
      <c r="Q16" s="7">
        <v>15</v>
      </c>
      <c r="R16" s="8">
        <v>-64.8</v>
      </c>
      <c r="S16" s="7"/>
      <c r="T16" s="15"/>
      <c r="U16" s="7"/>
      <c r="V16" s="15"/>
    </row>
    <row r="17" spans="1:22" ht="12.75">
      <c r="A17">
        <v>213</v>
      </c>
      <c r="B17" t="s">
        <v>52</v>
      </c>
      <c r="C17" s="7">
        <v>45</v>
      </c>
      <c r="D17" s="8">
        <v>-0.7</v>
      </c>
      <c r="E17" s="7">
        <v>44</v>
      </c>
      <c r="F17" s="8">
        <v>-4.7</v>
      </c>
      <c r="G17" s="7">
        <v>54</v>
      </c>
      <c r="H17" s="8">
        <v>12.9</v>
      </c>
      <c r="I17" s="7">
        <v>34</v>
      </c>
      <c r="J17" s="8">
        <v>-14.6</v>
      </c>
      <c r="K17" s="7">
        <v>43</v>
      </c>
      <c r="L17" s="8">
        <v>2.5</v>
      </c>
      <c r="M17" s="7">
        <v>45</v>
      </c>
      <c r="N17" s="8">
        <v>5.1</v>
      </c>
      <c r="O17" s="7">
        <v>39</v>
      </c>
      <c r="P17" s="8">
        <v>-1.31</v>
      </c>
      <c r="Q17" s="7">
        <v>41</v>
      </c>
      <c r="R17" s="8">
        <v>8.5</v>
      </c>
      <c r="S17" s="7"/>
      <c r="T17" s="15"/>
      <c r="U17" s="7"/>
      <c r="V17" s="15"/>
    </row>
    <row r="18" spans="1:22" ht="12.75">
      <c r="A18">
        <v>214</v>
      </c>
      <c r="B18" t="s">
        <v>53</v>
      </c>
      <c r="C18" s="7">
        <v>25</v>
      </c>
      <c r="D18" s="8">
        <v>-26.2</v>
      </c>
      <c r="E18" s="7">
        <v>23</v>
      </c>
      <c r="F18" s="8">
        <v>-28.9</v>
      </c>
      <c r="G18" s="7">
        <v>34</v>
      </c>
      <c r="H18" s="8">
        <v>-10.4</v>
      </c>
      <c r="I18" s="7">
        <v>16</v>
      </c>
      <c r="J18" s="8">
        <v>-54.7</v>
      </c>
      <c r="K18" s="7">
        <v>26</v>
      </c>
      <c r="L18" s="8">
        <v>-32.1</v>
      </c>
      <c r="M18" s="7">
        <v>24</v>
      </c>
      <c r="N18" s="8">
        <v>-41.4</v>
      </c>
      <c r="O18" s="7">
        <v>30</v>
      </c>
      <c r="P18" s="8">
        <v>-26.9</v>
      </c>
      <c r="Q18" s="7">
        <v>30</v>
      </c>
      <c r="R18" s="8">
        <v>-24.9</v>
      </c>
      <c r="S18" s="7"/>
      <c r="T18" s="15"/>
      <c r="U18" s="7"/>
      <c r="V18" s="15"/>
    </row>
    <row r="19" spans="1:22" ht="12.75">
      <c r="A19">
        <v>215</v>
      </c>
      <c r="B19" t="s">
        <v>54</v>
      </c>
      <c r="C19" s="7">
        <v>31</v>
      </c>
      <c r="D19" s="8">
        <v>-20.3</v>
      </c>
      <c r="E19" s="7">
        <v>43</v>
      </c>
      <c r="F19" s="8">
        <v>-7.9</v>
      </c>
      <c r="G19" s="7">
        <v>39</v>
      </c>
      <c r="H19" s="8">
        <v>-4.5</v>
      </c>
      <c r="I19" s="7">
        <v>25</v>
      </c>
      <c r="J19" s="8">
        <v>-33</v>
      </c>
      <c r="K19" s="7">
        <v>29</v>
      </c>
      <c r="L19" s="8">
        <v>-25.3</v>
      </c>
      <c r="M19" s="7">
        <v>27</v>
      </c>
      <c r="N19" s="8">
        <v>-30.2</v>
      </c>
      <c r="O19" s="7">
        <v>38</v>
      </c>
      <c r="P19" s="8">
        <v>-5.08</v>
      </c>
      <c r="Q19" s="7">
        <v>37</v>
      </c>
      <c r="R19" s="8">
        <v>-3.2</v>
      </c>
      <c r="S19" s="7"/>
      <c r="T19" s="15"/>
      <c r="U19" s="7"/>
      <c r="V19" s="15"/>
    </row>
    <row r="20" spans="1:22" ht="12.75">
      <c r="A20">
        <v>216</v>
      </c>
      <c r="B20" t="s">
        <v>55</v>
      </c>
      <c r="C20" s="7">
        <v>35</v>
      </c>
      <c r="D20" s="8">
        <v>-16.2</v>
      </c>
      <c r="E20" s="7">
        <v>31</v>
      </c>
      <c r="F20" s="8">
        <v>-16.9</v>
      </c>
      <c r="G20" s="7">
        <v>47</v>
      </c>
      <c r="H20" s="8">
        <v>3.9</v>
      </c>
      <c r="I20" s="7">
        <v>32</v>
      </c>
      <c r="J20" s="8">
        <v>-15.6</v>
      </c>
      <c r="K20" s="7">
        <v>28</v>
      </c>
      <c r="L20" s="8">
        <v>-26.4</v>
      </c>
      <c r="M20" s="7">
        <v>33</v>
      </c>
      <c r="N20" s="8">
        <v>-19.8</v>
      </c>
      <c r="O20" s="7">
        <v>35</v>
      </c>
      <c r="P20" s="8">
        <v>-12.23</v>
      </c>
      <c r="Q20" s="7">
        <v>39</v>
      </c>
      <c r="R20" s="8">
        <v>0.8</v>
      </c>
      <c r="S20" s="7"/>
      <c r="T20" s="15"/>
      <c r="U20" s="7"/>
      <c r="V20" s="15"/>
    </row>
    <row r="21" spans="1:22" ht="12.75">
      <c r="A21">
        <v>217</v>
      </c>
      <c r="B21" t="s">
        <v>56</v>
      </c>
      <c r="C21" s="7">
        <v>32</v>
      </c>
      <c r="D21" s="8">
        <v>-19.3</v>
      </c>
      <c r="E21" s="7">
        <v>35</v>
      </c>
      <c r="F21" s="8">
        <v>-15.2</v>
      </c>
      <c r="G21" s="7">
        <v>10</v>
      </c>
      <c r="H21" s="8">
        <v>-60.9</v>
      </c>
      <c r="I21" s="7">
        <v>29</v>
      </c>
      <c r="J21" s="8">
        <v>-22.8</v>
      </c>
      <c r="K21" s="7">
        <v>35</v>
      </c>
      <c r="L21" s="8">
        <v>-17.6</v>
      </c>
      <c r="M21" s="7">
        <v>22</v>
      </c>
      <c r="N21" s="8">
        <v>-44.8</v>
      </c>
      <c r="O21" s="7">
        <v>21</v>
      </c>
      <c r="P21" s="8">
        <v>-49.65</v>
      </c>
      <c r="Q21" s="7">
        <v>19</v>
      </c>
      <c r="R21" s="8">
        <v>-49.8</v>
      </c>
      <c r="S21" s="7"/>
      <c r="T21" s="15"/>
      <c r="U21" s="7"/>
      <c r="V21" s="15"/>
    </row>
    <row r="22" spans="1:22" ht="12.75">
      <c r="A22">
        <v>218</v>
      </c>
      <c r="B22" t="s">
        <v>57</v>
      </c>
      <c r="C22" s="7">
        <v>13</v>
      </c>
      <c r="D22" s="8">
        <v>-49.7</v>
      </c>
      <c r="E22" s="7">
        <v>12</v>
      </c>
      <c r="F22" s="8">
        <v>-48</v>
      </c>
      <c r="G22" s="7">
        <v>22</v>
      </c>
      <c r="H22" s="8">
        <v>-27.3</v>
      </c>
      <c r="I22" s="7">
        <v>13</v>
      </c>
      <c r="J22" s="8">
        <v>-62</v>
      </c>
      <c r="K22" s="7">
        <v>14</v>
      </c>
      <c r="L22" s="8">
        <v>-65.8</v>
      </c>
      <c r="M22" s="7">
        <v>13</v>
      </c>
      <c r="N22" s="8">
        <v>-64.1</v>
      </c>
      <c r="O22" s="7">
        <v>10</v>
      </c>
      <c r="P22" s="8">
        <v>-67.99</v>
      </c>
      <c r="Q22" s="7">
        <v>14</v>
      </c>
      <c r="R22" s="8">
        <v>-67.9</v>
      </c>
      <c r="S22" s="7"/>
      <c r="T22" s="15"/>
      <c r="U22" s="7"/>
      <c r="V22" s="15"/>
    </row>
    <row r="23" spans="3:22" ht="12.75">
      <c r="C23" s="7"/>
      <c r="D23" s="8"/>
      <c r="E23" s="7"/>
      <c r="F23" s="8"/>
      <c r="G23" s="7"/>
      <c r="H23" s="8"/>
      <c r="I23" s="7"/>
      <c r="J23" s="8"/>
      <c r="K23" s="7"/>
      <c r="L23" s="8"/>
      <c r="M23" s="7"/>
      <c r="N23" s="8"/>
      <c r="O23" s="7"/>
      <c r="P23" s="8"/>
      <c r="Q23" s="7"/>
      <c r="R23" s="8"/>
      <c r="S23" s="7"/>
      <c r="T23" s="15"/>
      <c r="U23" s="7"/>
      <c r="V23" s="15"/>
    </row>
    <row r="24" spans="1:22" s="3" customFormat="1" ht="12.75">
      <c r="A24" s="3">
        <v>23</v>
      </c>
      <c r="B24" s="3" t="s">
        <v>28</v>
      </c>
      <c r="C24" s="9">
        <f>C138</f>
        <v>15</v>
      </c>
      <c r="D24" s="10">
        <f>SUM(D25:D28)/4</f>
        <v>19.3</v>
      </c>
      <c r="E24" s="9">
        <f>E138</f>
        <v>15</v>
      </c>
      <c r="F24" s="10">
        <f aca="true" t="shared" si="2" ref="F24:P24">SUM(F25:F28)/4</f>
        <v>13.649999999999999</v>
      </c>
      <c r="G24" s="9">
        <f>G138</f>
        <v>12</v>
      </c>
      <c r="H24" s="10">
        <f t="shared" si="2"/>
        <v>4.299999999999999</v>
      </c>
      <c r="I24" s="9">
        <f>I138</f>
        <v>15</v>
      </c>
      <c r="J24" s="10">
        <f t="shared" si="2"/>
        <v>35.575</v>
      </c>
      <c r="K24" s="9">
        <f>K138</f>
        <v>14</v>
      </c>
      <c r="L24" s="10">
        <f t="shared" si="2"/>
        <v>29.450000000000003</v>
      </c>
      <c r="M24" s="9">
        <f>M138</f>
        <v>14</v>
      </c>
      <c r="N24" s="10">
        <f t="shared" si="2"/>
        <v>33.325</v>
      </c>
      <c r="O24" s="9">
        <f>O138</f>
        <v>15</v>
      </c>
      <c r="P24" s="10">
        <f t="shared" si="2"/>
        <v>39.86749999999999</v>
      </c>
      <c r="Q24" s="9">
        <f>Q138</f>
        <v>14</v>
      </c>
      <c r="R24" s="10">
        <f>SUM(R25:R28)/4</f>
        <v>34.449999999999996</v>
      </c>
      <c r="S24" s="9">
        <f>S138</f>
        <v>0</v>
      </c>
      <c r="T24" s="10">
        <f>SUM(T25:T28)/4</f>
        <v>0</v>
      </c>
      <c r="U24" s="9">
        <f>U138</f>
        <v>0</v>
      </c>
      <c r="V24" s="10">
        <f>SUM(V25:V28)/4</f>
        <v>0</v>
      </c>
    </row>
    <row r="25" spans="1:22" ht="12.75">
      <c r="A25">
        <v>231</v>
      </c>
      <c r="B25" t="s">
        <v>58</v>
      </c>
      <c r="C25" s="7">
        <v>70</v>
      </c>
      <c r="D25" s="8">
        <v>68.6</v>
      </c>
      <c r="E25" s="7">
        <v>70</v>
      </c>
      <c r="F25" s="8">
        <v>62.7</v>
      </c>
      <c r="G25" s="7">
        <v>65</v>
      </c>
      <c r="H25" s="8">
        <v>46.6</v>
      </c>
      <c r="I25" s="7">
        <v>77</v>
      </c>
      <c r="J25" s="8">
        <v>100.5</v>
      </c>
      <c r="K25" s="7">
        <v>77</v>
      </c>
      <c r="L25" s="8">
        <v>94.2</v>
      </c>
      <c r="M25" s="7">
        <v>76</v>
      </c>
      <c r="N25" s="8">
        <v>104.6</v>
      </c>
      <c r="O25" s="7">
        <v>78</v>
      </c>
      <c r="P25" s="8">
        <v>109.75</v>
      </c>
      <c r="Q25" s="7">
        <v>78</v>
      </c>
      <c r="R25" s="8">
        <v>115</v>
      </c>
      <c r="S25" s="7"/>
      <c r="T25" s="15"/>
      <c r="U25" s="7"/>
      <c r="V25" s="15"/>
    </row>
    <row r="26" spans="1:22" ht="12.75">
      <c r="A26">
        <v>232</v>
      </c>
      <c r="B26" t="s">
        <v>59</v>
      </c>
      <c r="C26" s="7">
        <v>55</v>
      </c>
      <c r="D26" s="8">
        <v>20.4</v>
      </c>
      <c r="E26" s="7">
        <v>55</v>
      </c>
      <c r="F26" s="8">
        <v>14.1</v>
      </c>
      <c r="G26" s="7">
        <v>46</v>
      </c>
      <c r="H26" s="8">
        <v>3.8</v>
      </c>
      <c r="I26" s="7">
        <v>59</v>
      </c>
      <c r="J26" s="8">
        <v>46.7</v>
      </c>
      <c r="K26" s="7">
        <v>58</v>
      </c>
      <c r="L26" s="8">
        <v>43.8</v>
      </c>
      <c r="M26" s="7">
        <v>61</v>
      </c>
      <c r="N26" s="8">
        <v>51.2</v>
      </c>
      <c r="O26" s="7">
        <v>63</v>
      </c>
      <c r="P26" s="8">
        <v>55.51</v>
      </c>
      <c r="Q26" s="7">
        <v>55</v>
      </c>
      <c r="R26" s="8">
        <v>43.2</v>
      </c>
      <c r="S26" s="7"/>
      <c r="T26" s="15"/>
      <c r="U26" s="7"/>
      <c r="V26" s="15"/>
    </row>
    <row r="27" spans="1:22" ht="12.75">
      <c r="A27">
        <v>233</v>
      </c>
      <c r="B27" t="s">
        <v>60</v>
      </c>
      <c r="C27" s="7">
        <v>10</v>
      </c>
      <c r="D27" s="8">
        <v>-58</v>
      </c>
      <c r="E27" s="7">
        <v>8</v>
      </c>
      <c r="F27" s="8">
        <v>-60.7</v>
      </c>
      <c r="G27" s="7">
        <v>11</v>
      </c>
      <c r="H27" s="8">
        <v>-57.6</v>
      </c>
      <c r="I27" s="7">
        <v>17</v>
      </c>
      <c r="J27" s="8">
        <v>-54.6</v>
      </c>
      <c r="K27" s="7">
        <v>6</v>
      </c>
      <c r="L27" s="8">
        <v>-73.6</v>
      </c>
      <c r="M27" s="7">
        <v>8</v>
      </c>
      <c r="N27" s="8">
        <v>-71.6</v>
      </c>
      <c r="O27" s="7">
        <v>12</v>
      </c>
      <c r="P27" s="8">
        <v>-63.12</v>
      </c>
      <c r="Q27" s="7">
        <v>12</v>
      </c>
      <c r="R27" s="8">
        <v>-79.9</v>
      </c>
      <c r="S27" s="7"/>
      <c r="T27" s="15"/>
      <c r="U27" s="7"/>
      <c r="V27" s="15"/>
    </row>
    <row r="28" spans="1:22" ht="12.75">
      <c r="A28">
        <v>234</v>
      </c>
      <c r="B28" t="s">
        <v>61</v>
      </c>
      <c r="C28" s="7">
        <v>64</v>
      </c>
      <c r="D28" s="8">
        <v>46.2</v>
      </c>
      <c r="E28" s="7">
        <v>63</v>
      </c>
      <c r="F28" s="8">
        <v>38.5</v>
      </c>
      <c r="G28" s="7">
        <v>61</v>
      </c>
      <c r="H28" s="8">
        <v>24.4</v>
      </c>
      <c r="I28" s="7">
        <v>61</v>
      </c>
      <c r="J28" s="8">
        <v>49.7</v>
      </c>
      <c r="K28" s="7">
        <v>61</v>
      </c>
      <c r="L28" s="8">
        <v>53.4</v>
      </c>
      <c r="M28" s="7">
        <v>60</v>
      </c>
      <c r="N28" s="8">
        <v>49.1</v>
      </c>
      <c r="O28" s="7">
        <v>64</v>
      </c>
      <c r="P28" s="8">
        <v>57.33</v>
      </c>
      <c r="Q28" s="7">
        <v>63</v>
      </c>
      <c r="R28" s="8">
        <v>59.5</v>
      </c>
      <c r="S28" s="7"/>
      <c r="T28" s="15"/>
      <c r="U28" s="7"/>
      <c r="V28" s="15"/>
    </row>
    <row r="29" spans="3:22" ht="12.75">
      <c r="C29" s="7"/>
      <c r="D29" s="8"/>
      <c r="E29" s="7"/>
      <c r="F29" s="8"/>
      <c r="G29" s="7"/>
      <c r="H29" s="8"/>
      <c r="I29" s="7"/>
      <c r="J29" s="8"/>
      <c r="K29" s="7"/>
      <c r="L29" s="8"/>
      <c r="M29" s="7"/>
      <c r="N29" s="8"/>
      <c r="O29" s="7"/>
      <c r="P29" s="8"/>
      <c r="Q29" s="7"/>
      <c r="R29" s="8"/>
      <c r="S29" s="7"/>
      <c r="T29" s="15"/>
      <c r="U29" s="7"/>
      <c r="V29" s="15"/>
    </row>
    <row r="30" spans="1:22" ht="12.75">
      <c r="A30" s="3">
        <v>24</v>
      </c>
      <c r="B30" s="3" t="s">
        <v>16</v>
      </c>
      <c r="C30" s="9">
        <f>C139</f>
        <v>4</v>
      </c>
      <c r="D30" s="10">
        <f>SUM(D31:D34)/4</f>
        <v>-21.875</v>
      </c>
      <c r="E30" s="9">
        <f>E139</f>
        <v>6</v>
      </c>
      <c r="F30" s="10">
        <f aca="true" t="shared" si="3" ref="F30:P30">SUM(F31:F34)/4</f>
        <v>-18.6</v>
      </c>
      <c r="G30" s="9">
        <f>G139</f>
        <v>4</v>
      </c>
      <c r="H30" s="10">
        <f t="shared" si="3"/>
        <v>-28.949999999999996</v>
      </c>
      <c r="I30" s="9">
        <f>I139</f>
        <v>9</v>
      </c>
      <c r="J30" s="10">
        <f t="shared" si="3"/>
        <v>-7.5000000000000036</v>
      </c>
      <c r="K30" s="9">
        <f>K139</f>
        <v>9</v>
      </c>
      <c r="L30" s="10">
        <f t="shared" si="3"/>
        <v>-9.8</v>
      </c>
      <c r="M30" s="9">
        <f>M139</f>
        <v>9</v>
      </c>
      <c r="N30" s="10">
        <f t="shared" si="3"/>
        <v>-12.075000000000003</v>
      </c>
      <c r="O30" s="9">
        <f>O139</f>
        <v>9</v>
      </c>
      <c r="P30" s="10">
        <f t="shared" si="3"/>
        <v>-14.27</v>
      </c>
      <c r="Q30" s="9">
        <f>Q139</f>
        <v>7</v>
      </c>
      <c r="R30" s="10">
        <f>SUM(R31:R34)/4</f>
        <v>-17.000000000000007</v>
      </c>
      <c r="S30" s="9">
        <f>S139</f>
        <v>0</v>
      </c>
      <c r="T30" s="10">
        <f>SUM(T31:T34)/4</f>
        <v>0</v>
      </c>
      <c r="U30" s="9">
        <f>U139</f>
        <v>0</v>
      </c>
      <c r="V30" s="10">
        <f>SUM(V31:V34)/4</f>
        <v>0</v>
      </c>
    </row>
    <row r="31" spans="1:22" ht="12.75">
      <c r="A31">
        <v>241</v>
      </c>
      <c r="B31" t="s">
        <v>62</v>
      </c>
      <c r="C31" s="7">
        <v>21</v>
      </c>
      <c r="D31" s="8">
        <v>-29.2</v>
      </c>
      <c r="E31" s="7">
        <v>26</v>
      </c>
      <c r="F31" s="8">
        <v>-25.7</v>
      </c>
      <c r="G31" s="7">
        <v>15</v>
      </c>
      <c r="H31" s="8">
        <v>-48.2</v>
      </c>
      <c r="I31" s="7">
        <v>26</v>
      </c>
      <c r="J31" s="8">
        <v>-31.6</v>
      </c>
      <c r="K31" s="7">
        <v>25</v>
      </c>
      <c r="L31" s="8">
        <v>-33.1</v>
      </c>
      <c r="M31" s="7">
        <v>25</v>
      </c>
      <c r="N31" s="8">
        <v>-40.7</v>
      </c>
      <c r="O31" s="7">
        <v>23</v>
      </c>
      <c r="P31" s="8">
        <v>-38.73</v>
      </c>
      <c r="Q31" s="7">
        <v>20</v>
      </c>
      <c r="R31" s="8">
        <v>-49.1</v>
      </c>
      <c r="S31" s="7"/>
      <c r="T31" s="15"/>
      <c r="U31" s="7"/>
      <c r="V31" s="15"/>
    </row>
    <row r="32" spans="1:22" ht="12.75">
      <c r="A32">
        <v>242</v>
      </c>
      <c r="B32" t="s">
        <v>63</v>
      </c>
      <c r="C32" s="7">
        <v>8</v>
      </c>
      <c r="D32" s="8">
        <v>-59.7</v>
      </c>
      <c r="E32" s="7">
        <v>11</v>
      </c>
      <c r="F32" s="8">
        <v>-52</v>
      </c>
      <c r="G32" s="7">
        <v>6</v>
      </c>
      <c r="H32" s="8">
        <v>-68</v>
      </c>
      <c r="I32" s="7">
        <v>12</v>
      </c>
      <c r="J32" s="8">
        <v>-62.2</v>
      </c>
      <c r="K32" s="7">
        <v>15</v>
      </c>
      <c r="L32" s="8">
        <v>-61.7</v>
      </c>
      <c r="M32" s="7">
        <v>7</v>
      </c>
      <c r="N32" s="8">
        <v>-73.9</v>
      </c>
      <c r="O32" s="7">
        <v>7</v>
      </c>
      <c r="P32" s="8">
        <v>-74.27</v>
      </c>
      <c r="Q32" s="7">
        <v>11</v>
      </c>
      <c r="R32" s="8">
        <v>-81.2</v>
      </c>
      <c r="S32" s="7"/>
      <c r="T32" s="15"/>
      <c r="U32" s="7"/>
      <c r="V32" s="15"/>
    </row>
    <row r="33" spans="1:22" ht="12.75">
      <c r="A33">
        <v>243</v>
      </c>
      <c r="B33" t="s">
        <v>64</v>
      </c>
      <c r="C33" s="7">
        <v>15</v>
      </c>
      <c r="D33" s="8">
        <v>-38.3</v>
      </c>
      <c r="E33" s="7">
        <v>19</v>
      </c>
      <c r="F33" s="8">
        <v>-34</v>
      </c>
      <c r="G33" s="7">
        <v>16</v>
      </c>
      <c r="H33" s="8">
        <v>-43</v>
      </c>
      <c r="I33" s="7">
        <v>28</v>
      </c>
      <c r="J33" s="8">
        <v>-23.7</v>
      </c>
      <c r="K33" s="7">
        <v>30</v>
      </c>
      <c r="L33" s="8">
        <v>-22.1</v>
      </c>
      <c r="M33" s="7">
        <v>20</v>
      </c>
      <c r="N33" s="8">
        <v>-45.2</v>
      </c>
      <c r="O33" s="7">
        <v>22</v>
      </c>
      <c r="P33" s="8">
        <v>-46.09</v>
      </c>
      <c r="Q33" s="7">
        <v>21</v>
      </c>
      <c r="R33" s="8">
        <v>-48.8</v>
      </c>
      <c r="S33" s="7"/>
      <c r="T33" s="15"/>
      <c r="U33" s="7"/>
      <c r="V33" s="15"/>
    </row>
    <row r="34" spans="1:22" ht="12.75">
      <c r="A34">
        <v>244</v>
      </c>
      <c r="B34" t="s">
        <v>65</v>
      </c>
      <c r="C34" s="7">
        <v>63</v>
      </c>
      <c r="D34" s="8">
        <v>39.7</v>
      </c>
      <c r="E34" s="7">
        <v>62</v>
      </c>
      <c r="F34" s="8">
        <v>37.3</v>
      </c>
      <c r="G34" s="7">
        <v>64</v>
      </c>
      <c r="H34" s="8">
        <v>43.4</v>
      </c>
      <c r="I34" s="7">
        <v>73</v>
      </c>
      <c r="J34" s="8">
        <v>87.5</v>
      </c>
      <c r="K34" s="7">
        <v>71</v>
      </c>
      <c r="L34" s="8">
        <v>77.7</v>
      </c>
      <c r="M34" s="7">
        <v>77</v>
      </c>
      <c r="N34" s="8">
        <v>111.5</v>
      </c>
      <c r="O34" s="7">
        <v>76</v>
      </c>
      <c r="P34" s="8">
        <v>102.01</v>
      </c>
      <c r="Q34" s="7">
        <v>77</v>
      </c>
      <c r="R34" s="8">
        <v>111.1</v>
      </c>
      <c r="S34" s="7"/>
      <c r="T34" s="15"/>
      <c r="U34" s="7"/>
      <c r="V34" s="15"/>
    </row>
    <row r="35" spans="3:22" ht="12.75">
      <c r="C35" s="7"/>
      <c r="D35" s="8"/>
      <c r="E35" s="7"/>
      <c r="F35" s="8"/>
      <c r="G35" s="7"/>
      <c r="H35" s="8"/>
      <c r="I35" s="7"/>
      <c r="J35" s="8"/>
      <c r="K35" s="7"/>
      <c r="L35" s="8"/>
      <c r="M35" s="7"/>
      <c r="N35" s="8"/>
      <c r="O35" s="7"/>
      <c r="P35" s="8"/>
      <c r="Q35" s="7"/>
      <c r="R35" s="8"/>
      <c r="S35" s="7"/>
      <c r="T35" s="15"/>
      <c r="U35" s="7"/>
      <c r="V35" s="15"/>
    </row>
    <row r="36" spans="1:22" ht="12.75">
      <c r="A36" s="3">
        <v>25</v>
      </c>
      <c r="B36" s="3" t="s">
        <v>12</v>
      </c>
      <c r="C36" s="9">
        <f>C140</f>
        <v>3</v>
      </c>
      <c r="D36" s="10">
        <f>SUM(D37:D38)/2</f>
        <v>-23.8</v>
      </c>
      <c r="E36" s="9">
        <f>E140</f>
        <v>5</v>
      </c>
      <c r="F36" s="10">
        <f aca="true" t="shared" si="4" ref="F36:P36">SUM(F37:F38)/2</f>
        <v>-19.5</v>
      </c>
      <c r="G36" s="9">
        <f>G140</f>
        <v>5</v>
      </c>
      <c r="H36" s="10">
        <f t="shared" si="4"/>
        <v>-18.849999999999998</v>
      </c>
      <c r="I36" s="9">
        <f>I140</f>
        <v>7</v>
      </c>
      <c r="J36" s="10">
        <f t="shared" si="4"/>
        <v>-20.2</v>
      </c>
      <c r="K36" s="9">
        <f>K140</f>
        <v>4</v>
      </c>
      <c r="L36" s="10">
        <f t="shared" si="4"/>
        <v>-34.9</v>
      </c>
      <c r="M36" s="9">
        <f>M140</f>
        <v>4</v>
      </c>
      <c r="N36" s="10">
        <f t="shared" si="4"/>
        <v>-31.650000000000002</v>
      </c>
      <c r="O36" s="9">
        <f>O140</f>
        <v>7</v>
      </c>
      <c r="P36" s="10">
        <f t="shared" si="4"/>
        <v>-23.705</v>
      </c>
      <c r="Q36" s="9">
        <f>Q140</f>
        <v>9</v>
      </c>
      <c r="R36" s="10">
        <f>SUM(R37:R38)/2</f>
        <v>-9</v>
      </c>
      <c r="S36" s="9">
        <f>S140</f>
        <v>0</v>
      </c>
      <c r="T36" s="10">
        <f>SUM(T37:T38)/2</f>
        <v>0</v>
      </c>
      <c r="U36" s="9">
        <f>U140</f>
        <v>0</v>
      </c>
      <c r="V36" s="10">
        <f>SUM(V37:V38)/2</f>
        <v>0</v>
      </c>
    </row>
    <row r="37" spans="1:22" ht="12.75">
      <c r="A37">
        <v>251</v>
      </c>
      <c r="B37" t="s">
        <v>66</v>
      </c>
      <c r="C37" s="7">
        <v>19</v>
      </c>
      <c r="D37" s="8">
        <v>-34</v>
      </c>
      <c r="E37" s="7">
        <v>21</v>
      </c>
      <c r="F37" s="8">
        <v>-30.1</v>
      </c>
      <c r="G37" s="7">
        <v>19</v>
      </c>
      <c r="H37" s="8">
        <v>-30.4</v>
      </c>
      <c r="I37" s="7">
        <v>24</v>
      </c>
      <c r="J37" s="8">
        <v>-34.6</v>
      </c>
      <c r="K37" s="7">
        <v>19</v>
      </c>
      <c r="L37" s="8">
        <v>-47.8</v>
      </c>
      <c r="M37" s="7">
        <v>18</v>
      </c>
      <c r="N37" s="8">
        <v>-52.7</v>
      </c>
      <c r="O37" s="7">
        <v>20</v>
      </c>
      <c r="P37" s="8">
        <v>-50.73</v>
      </c>
      <c r="Q37" s="7">
        <v>24</v>
      </c>
      <c r="R37" s="8">
        <v>-41.9</v>
      </c>
      <c r="S37" s="7"/>
      <c r="T37" s="15"/>
      <c r="U37" s="7"/>
      <c r="V37" s="15"/>
    </row>
    <row r="38" spans="1:22" ht="12.75">
      <c r="A38">
        <v>252</v>
      </c>
      <c r="B38" t="s">
        <v>67</v>
      </c>
      <c r="C38" s="7">
        <v>36</v>
      </c>
      <c r="D38" s="8">
        <v>-13.6</v>
      </c>
      <c r="E38" s="7">
        <v>39</v>
      </c>
      <c r="F38" s="8">
        <v>-8.9</v>
      </c>
      <c r="G38" s="7">
        <v>36</v>
      </c>
      <c r="H38" s="8">
        <v>-7.3</v>
      </c>
      <c r="I38" s="7">
        <v>41</v>
      </c>
      <c r="J38" s="8">
        <v>-5.8</v>
      </c>
      <c r="K38" s="7">
        <v>31</v>
      </c>
      <c r="L38" s="8">
        <v>-22</v>
      </c>
      <c r="M38" s="7">
        <v>38</v>
      </c>
      <c r="N38" s="8">
        <v>-10.6</v>
      </c>
      <c r="O38" s="7">
        <v>41</v>
      </c>
      <c r="P38" s="8">
        <v>3.32</v>
      </c>
      <c r="Q38" s="7">
        <v>50</v>
      </c>
      <c r="R38" s="8">
        <v>23.9</v>
      </c>
      <c r="S38" s="7"/>
      <c r="T38" s="15"/>
      <c r="U38" s="7"/>
      <c r="V38" s="15"/>
    </row>
    <row r="39" spans="3:22" ht="12.75">
      <c r="C39" s="7"/>
      <c r="D39" s="8"/>
      <c r="E39" s="7"/>
      <c r="F39" s="8"/>
      <c r="G39" s="7"/>
      <c r="H39" s="8"/>
      <c r="I39" s="7"/>
      <c r="J39" s="8"/>
      <c r="K39" s="7"/>
      <c r="L39" s="8"/>
      <c r="M39" s="7"/>
      <c r="N39" s="8"/>
      <c r="O39" s="7"/>
      <c r="P39" s="8"/>
      <c r="Q39" s="7"/>
      <c r="R39" s="8"/>
      <c r="S39" s="7"/>
      <c r="T39" s="15"/>
      <c r="U39" s="7"/>
      <c r="V39" s="15"/>
    </row>
    <row r="40" spans="1:22" ht="12.75">
      <c r="A40" s="3">
        <v>26</v>
      </c>
      <c r="B40" s="3" t="s">
        <v>32</v>
      </c>
      <c r="C40" s="57" t="s">
        <v>35</v>
      </c>
      <c r="D40" s="58"/>
      <c r="E40" s="58"/>
      <c r="F40" s="58"/>
      <c r="G40" s="58"/>
      <c r="H40" s="58"/>
      <c r="I40" s="58"/>
      <c r="J40" s="58"/>
      <c r="K40" s="58"/>
      <c r="L40" s="58"/>
      <c r="M40" s="58"/>
      <c r="N40" s="58"/>
      <c r="O40" s="58"/>
      <c r="P40" s="58"/>
      <c r="Q40" s="58"/>
      <c r="R40" s="58"/>
      <c r="S40" s="58"/>
      <c r="T40" s="58"/>
      <c r="U40" s="58"/>
      <c r="V40" s="59"/>
    </row>
    <row r="41" spans="1:22" ht="12.75">
      <c r="A41">
        <v>261</v>
      </c>
      <c r="B41" t="s">
        <v>68</v>
      </c>
      <c r="C41" s="57"/>
      <c r="D41" s="58"/>
      <c r="E41" s="58"/>
      <c r="F41" s="58"/>
      <c r="G41" s="58"/>
      <c r="H41" s="58"/>
      <c r="I41" s="58"/>
      <c r="J41" s="58"/>
      <c r="K41" s="58"/>
      <c r="L41" s="58"/>
      <c r="M41" s="58"/>
      <c r="N41" s="58"/>
      <c r="O41" s="58"/>
      <c r="P41" s="58"/>
      <c r="Q41" s="58"/>
      <c r="R41" s="58"/>
      <c r="S41" s="58"/>
      <c r="T41" s="58"/>
      <c r="U41" s="58"/>
      <c r="V41" s="59"/>
    </row>
    <row r="42" spans="3:22" ht="12.75">
      <c r="C42" s="7"/>
      <c r="D42" s="8"/>
      <c r="E42" s="7"/>
      <c r="F42" s="8"/>
      <c r="G42" s="7"/>
      <c r="H42" s="8"/>
      <c r="I42" s="7"/>
      <c r="J42" s="8"/>
      <c r="K42" s="7"/>
      <c r="L42" s="8"/>
      <c r="M42" s="7"/>
      <c r="N42" s="8"/>
      <c r="O42" s="7"/>
      <c r="P42" s="8"/>
      <c r="Q42" s="7"/>
      <c r="R42" s="8"/>
      <c r="S42" s="7"/>
      <c r="T42" s="15"/>
      <c r="U42" s="7"/>
      <c r="V42" s="15"/>
    </row>
    <row r="43" spans="1:22" ht="12.75">
      <c r="A43" s="3">
        <v>27</v>
      </c>
      <c r="B43" s="3" t="s">
        <v>33</v>
      </c>
      <c r="C43" s="57" t="s">
        <v>35</v>
      </c>
      <c r="D43" s="58"/>
      <c r="E43" s="58"/>
      <c r="F43" s="58"/>
      <c r="G43" s="58"/>
      <c r="H43" s="58"/>
      <c r="I43" s="58"/>
      <c r="J43" s="58"/>
      <c r="K43" s="58"/>
      <c r="L43" s="58"/>
      <c r="M43" s="58"/>
      <c r="N43" s="58"/>
      <c r="O43" s="58"/>
      <c r="P43" s="58"/>
      <c r="Q43" s="58"/>
      <c r="R43" s="58"/>
      <c r="S43" s="58"/>
      <c r="T43" s="58"/>
      <c r="U43" s="58"/>
      <c r="V43" s="59"/>
    </row>
    <row r="44" spans="1:22" ht="12.75">
      <c r="A44">
        <v>271</v>
      </c>
      <c r="B44" t="s">
        <v>69</v>
      </c>
      <c r="C44" s="57"/>
      <c r="D44" s="58"/>
      <c r="E44" s="58"/>
      <c r="F44" s="58"/>
      <c r="G44" s="58"/>
      <c r="H44" s="58"/>
      <c r="I44" s="58"/>
      <c r="J44" s="58"/>
      <c r="K44" s="58"/>
      <c r="L44" s="58"/>
      <c r="M44" s="58"/>
      <c r="N44" s="58"/>
      <c r="O44" s="58"/>
      <c r="P44" s="58"/>
      <c r="Q44" s="58"/>
      <c r="R44" s="58"/>
      <c r="S44" s="58"/>
      <c r="T44" s="58"/>
      <c r="U44" s="58"/>
      <c r="V44" s="59"/>
    </row>
    <row r="45" spans="3:22" ht="12.75">
      <c r="C45" s="7"/>
      <c r="D45" s="8"/>
      <c r="E45" s="7"/>
      <c r="F45" s="8"/>
      <c r="G45" s="7"/>
      <c r="H45" s="8"/>
      <c r="I45" s="7"/>
      <c r="J45" s="8"/>
      <c r="K45" s="7"/>
      <c r="L45" s="8"/>
      <c r="M45" s="7"/>
      <c r="N45" s="8"/>
      <c r="O45" s="7"/>
      <c r="P45" s="8"/>
      <c r="Q45" s="7"/>
      <c r="R45" s="8"/>
      <c r="S45" s="7"/>
      <c r="T45" s="15"/>
      <c r="U45" s="7"/>
      <c r="V45" s="15"/>
    </row>
    <row r="46" spans="1:22" ht="12.75">
      <c r="A46" s="3">
        <v>31</v>
      </c>
      <c r="B46" s="3" t="s">
        <v>29</v>
      </c>
      <c r="C46" s="9">
        <f>C141</f>
        <v>14</v>
      </c>
      <c r="D46" s="10">
        <f>SUM(D47:D50)/4</f>
        <v>15</v>
      </c>
      <c r="E46" s="9">
        <f>E141</f>
        <v>14</v>
      </c>
      <c r="F46" s="10">
        <f aca="true" t="shared" si="5" ref="F46:P46">SUM(F47:F50)/4</f>
        <v>10.825</v>
      </c>
      <c r="G46" s="9">
        <f>G141</f>
        <v>15</v>
      </c>
      <c r="H46" s="10">
        <f t="shared" si="5"/>
        <v>25.45</v>
      </c>
      <c r="I46" s="9">
        <f>I141</f>
        <v>13</v>
      </c>
      <c r="J46" s="10">
        <f t="shared" si="5"/>
        <v>17.475</v>
      </c>
      <c r="K46" s="9">
        <f>K141</f>
        <v>12</v>
      </c>
      <c r="L46" s="10">
        <f t="shared" si="5"/>
        <v>15.5</v>
      </c>
      <c r="M46" s="9">
        <f>M141</f>
        <v>13</v>
      </c>
      <c r="N46" s="10">
        <f t="shared" si="5"/>
        <v>17.675</v>
      </c>
      <c r="O46" s="9">
        <f>O141</f>
        <v>13</v>
      </c>
      <c r="P46" s="10">
        <f t="shared" si="5"/>
        <v>27.389999999999997</v>
      </c>
      <c r="Q46" s="9">
        <f>Q141</f>
        <v>13</v>
      </c>
      <c r="R46" s="10">
        <f>SUM(R47:R50)/4</f>
        <v>31.825000000000003</v>
      </c>
      <c r="S46" s="9">
        <f>S141</f>
        <v>0</v>
      </c>
      <c r="T46" s="10">
        <f>SUM(T47:T50)/4</f>
        <v>0</v>
      </c>
      <c r="U46" s="9">
        <f>U141</f>
        <v>0</v>
      </c>
      <c r="V46" s="10">
        <f>SUM(V47:V50)/4</f>
        <v>0</v>
      </c>
    </row>
    <row r="47" spans="1:22" ht="12.75">
      <c r="A47">
        <v>311</v>
      </c>
      <c r="B47" t="s">
        <v>70</v>
      </c>
      <c r="C47" s="7">
        <v>33</v>
      </c>
      <c r="D47" s="8">
        <v>-18.8</v>
      </c>
      <c r="E47" s="7">
        <v>32</v>
      </c>
      <c r="F47" s="8">
        <v>-16.4</v>
      </c>
      <c r="G47" s="7">
        <v>30</v>
      </c>
      <c r="H47" s="8">
        <v>-14.5</v>
      </c>
      <c r="I47" s="7">
        <v>46</v>
      </c>
      <c r="J47" s="8">
        <v>2.8</v>
      </c>
      <c r="K47" s="7">
        <v>44</v>
      </c>
      <c r="L47" s="8">
        <v>3.3</v>
      </c>
      <c r="M47" s="7">
        <v>46</v>
      </c>
      <c r="N47" s="8">
        <v>10.4</v>
      </c>
      <c r="O47" s="7">
        <v>51</v>
      </c>
      <c r="P47" s="8">
        <v>16.16</v>
      </c>
      <c r="Q47" s="7">
        <v>47</v>
      </c>
      <c r="R47" s="8">
        <v>20.7</v>
      </c>
      <c r="S47" s="7"/>
      <c r="T47" s="15"/>
      <c r="U47" s="7"/>
      <c r="V47" s="15"/>
    </row>
    <row r="48" spans="1:22" ht="12.75">
      <c r="A48">
        <v>312</v>
      </c>
      <c r="B48" t="s">
        <v>71</v>
      </c>
      <c r="C48" s="7">
        <v>60</v>
      </c>
      <c r="D48" s="8">
        <v>33.2</v>
      </c>
      <c r="E48" s="7">
        <v>29</v>
      </c>
      <c r="F48" s="8">
        <v>26.2</v>
      </c>
      <c r="G48" s="7">
        <v>70</v>
      </c>
      <c r="H48" s="8">
        <v>53.8</v>
      </c>
      <c r="I48" s="7">
        <v>52</v>
      </c>
      <c r="J48" s="8">
        <v>20.7</v>
      </c>
      <c r="K48" s="7">
        <v>53</v>
      </c>
      <c r="L48" s="8">
        <v>20.6</v>
      </c>
      <c r="M48" s="7">
        <v>54</v>
      </c>
      <c r="N48" s="8">
        <v>29.1</v>
      </c>
      <c r="O48" s="7">
        <v>54</v>
      </c>
      <c r="P48" s="8">
        <v>36.59</v>
      </c>
      <c r="Q48" s="7">
        <v>54</v>
      </c>
      <c r="R48" s="8">
        <v>41.5</v>
      </c>
      <c r="S48" s="7"/>
      <c r="T48" s="15"/>
      <c r="U48" s="7"/>
      <c r="V48" s="15"/>
    </row>
    <row r="49" spans="1:22" ht="12.75">
      <c r="A49">
        <v>313</v>
      </c>
      <c r="B49" t="s">
        <v>72</v>
      </c>
      <c r="C49" s="7">
        <v>59</v>
      </c>
      <c r="D49" s="8">
        <v>30.2</v>
      </c>
      <c r="E49" s="7">
        <v>57</v>
      </c>
      <c r="F49" s="8">
        <v>26</v>
      </c>
      <c r="G49" s="7">
        <v>66</v>
      </c>
      <c r="H49" s="8">
        <v>48</v>
      </c>
      <c r="I49" s="7">
        <v>58</v>
      </c>
      <c r="J49" s="8">
        <v>44.2</v>
      </c>
      <c r="K49" s="7">
        <v>57</v>
      </c>
      <c r="L49" s="8">
        <v>42.8</v>
      </c>
      <c r="M49" s="7">
        <v>59</v>
      </c>
      <c r="N49" s="8">
        <v>42</v>
      </c>
      <c r="O49" s="7">
        <v>61</v>
      </c>
      <c r="P49" s="8">
        <v>53.85</v>
      </c>
      <c r="Q49" s="7">
        <v>64</v>
      </c>
      <c r="R49" s="8">
        <v>60.2</v>
      </c>
      <c r="S49" s="7"/>
      <c r="T49" s="15"/>
      <c r="U49" s="7"/>
      <c r="V49" s="15"/>
    </row>
    <row r="50" spans="1:22" ht="12.75">
      <c r="A50">
        <v>314</v>
      </c>
      <c r="B50" t="s">
        <v>73</v>
      </c>
      <c r="C50" s="7">
        <v>54</v>
      </c>
      <c r="D50" s="8">
        <v>15.4</v>
      </c>
      <c r="E50" s="7">
        <v>49</v>
      </c>
      <c r="F50" s="8">
        <v>7.5</v>
      </c>
      <c r="G50" s="7">
        <v>56</v>
      </c>
      <c r="H50" s="8">
        <v>14.5</v>
      </c>
      <c r="I50" s="7">
        <v>45</v>
      </c>
      <c r="J50" s="8">
        <v>2.2</v>
      </c>
      <c r="K50" s="7">
        <v>39</v>
      </c>
      <c r="L50" s="8">
        <v>-4.7</v>
      </c>
      <c r="M50" s="7">
        <v>37</v>
      </c>
      <c r="N50" s="8">
        <v>-10.8</v>
      </c>
      <c r="O50" s="7">
        <v>40</v>
      </c>
      <c r="P50" s="8">
        <v>2.96</v>
      </c>
      <c r="Q50" s="7">
        <v>40</v>
      </c>
      <c r="R50" s="8">
        <v>4.9</v>
      </c>
      <c r="S50" s="7"/>
      <c r="T50" s="15"/>
      <c r="U50" s="7"/>
      <c r="V50" s="15"/>
    </row>
    <row r="51" spans="3:22" ht="12.75">
      <c r="C51" s="7"/>
      <c r="D51" s="8"/>
      <c r="E51" s="7"/>
      <c r="F51" s="8"/>
      <c r="G51" s="7"/>
      <c r="H51" s="8"/>
      <c r="I51" s="7"/>
      <c r="J51" s="8"/>
      <c r="K51" s="7"/>
      <c r="L51" s="8"/>
      <c r="M51" s="7"/>
      <c r="N51" s="8"/>
      <c r="O51" s="7"/>
      <c r="P51" s="8"/>
      <c r="Q51" s="7"/>
      <c r="R51" s="8"/>
      <c r="S51" s="7"/>
      <c r="T51" s="15"/>
      <c r="U51" s="7"/>
      <c r="V51" s="15"/>
    </row>
    <row r="52" spans="1:22" ht="12.75">
      <c r="A52" s="3">
        <v>32</v>
      </c>
      <c r="B52" s="3" t="s">
        <v>13</v>
      </c>
      <c r="C52" s="9">
        <f>C142</f>
        <v>18</v>
      </c>
      <c r="D52" s="10">
        <f>SUM(D53:D59)/7</f>
        <v>90.98571428571428</v>
      </c>
      <c r="E52" s="9">
        <f>E142</f>
        <v>18</v>
      </c>
      <c r="F52" s="10">
        <f aca="true" t="shared" si="6" ref="F52:P52">SUM(F53:F59)/7</f>
        <v>92.07142857142857</v>
      </c>
      <c r="G52" s="9">
        <f>G142</f>
        <v>18</v>
      </c>
      <c r="H52" s="10">
        <f t="shared" si="6"/>
        <v>95.32857142857144</v>
      </c>
      <c r="I52" s="9">
        <f>I142</f>
        <v>17</v>
      </c>
      <c r="J52" s="10">
        <f t="shared" si="6"/>
        <v>82.55714285714285</v>
      </c>
      <c r="K52" s="9">
        <f>K142</f>
        <v>17</v>
      </c>
      <c r="L52" s="10">
        <f t="shared" si="6"/>
        <v>80.57142857142857</v>
      </c>
      <c r="M52" s="9">
        <f>M142</f>
        <v>17</v>
      </c>
      <c r="N52" s="10">
        <f t="shared" si="6"/>
        <v>77.0142857142857</v>
      </c>
      <c r="O52" s="9">
        <f>O142</f>
        <v>17</v>
      </c>
      <c r="P52" s="10">
        <f t="shared" si="6"/>
        <v>82.8542857142857</v>
      </c>
      <c r="Q52" s="9">
        <f>Q142</f>
        <v>17</v>
      </c>
      <c r="R52" s="10">
        <f>SUM(R53:R59)/7</f>
        <v>85.21428571428571</v>
      </c>
      <c r="S52" s="9">
        <f>S142</f>
        <v>0</v>
      </c>
      <c r="T52" s="10">
        <f>SUM(T53:T59)/7</f>
        <v>0</v>
      </c>
      <c r="U52" s="9">
        <f>U142</f>
        <v>0</v>
      </c>
      <c r="V52" s="10">
        <f>SUM(V53:V59)/7</f>
        <v>0</v>
      </c>
    </row>
    <row r="53" spans="1:22" ht="12.75">
      <c r="A53">
        <v>321</v>
      </c>
      <c r="B53" t="s">
        <v>74</v>
      </c>
      <c r="C53" s="7">
        <v>71</v>
      </c>
      <c r="D53" s="8">
        <v>73.4</v>
      </c>
      <c r="E53" s="7">
        <v>72</v>
      </c>
      <c r="F53" s="8">
        <v>76.7</v>
      </c>
      <c r="G53" s="7">
        <v>72</v>
      </c>
      <c r="H53" s="8">
        <v>80</v>
      </c>
      <c r="I53" s="7">
        <v>70</v>
      </c>
      <c r="J53" s="8">
        <v>73.6</v>
      </c>
      <c r="K53" s="7">
        <v>66</v>
      </c>
      <c r="L53" s="8">
        <v>64.8</v>
      </c>
      <c r="M53" s="7">
        <v>65</v>
      </c>
      <c r="N53" s="8">
        <v>64.5</v>
      </c>
      <c r="O53" s="7">
        <v>71</v>
      </c>
      <c r="P53" s="8">
        <v>76.83</v>
      </c>
      <c r="Q53" s="7">
        <v>71</v>
      </c>
      <c r="R53" s="8">
        <v>83.3</v>
      </c>
      <c r="S53" s="7"/>
      <c r="T53" s="15"/>
      <c r="U53" s="7"/>
      <c r="V53" s="15"/>
    </row>
    <row r="54" spans="1:22" ht="12.75">
      <c r="A54">
        <v>322</v>
      </c>
      <c r="B54" t="s">
        <v>75</v>
      </c>
      <c r="C54" s="7">
        <v>78</v>
      </c>
      <c r="D54" s="8">
        <v>106.2</v>
      </c>
      <c r="E54" s="7">
        <v>79</v>
      </c>
      <c r="F54" s="8">
        <v>109</v>
      </c>
      <c r="G54" s="7">
        <v>79</v>
      </c>
      <c r="H54" s="8">
        <v>113.2</v>
      </c>
      <c r="I54" s="7">
        <v>75</v>
      </c>
      <c r="J54" s="8">
        <v>91.5</v>
      </c>
      <c r="K54" s="7">
        <v>74</v>
      </c>
      <c r="L54" s="8">
        <v>86.7</v>
      </c>
      <c r="M54" s="7">
        <v>75</v>
      </c>
      <c r="N54" s="8">
        <v>94.2</v>
      </c>
      <c r="O54" s="7">
        <v>75</v>
      </c>
      <c r="P54" s="8">
        <v>101.74</v>
      </c>
      <c r="Q54" s="7">
        <v>76</v>
      </c>
      <c r="R54" s="8">
        <v>102.9</v>
      </c>
      <c r="S54" s="7"/>
      <c r="T54" s="15"/>
      <c r="U54" s="7"/>
      <c r="V54" s="15"/>
    </row>
    <row r="55" spans="1:22" ht="12.75">
      <c r="A55">
        <v>323</v>
      </c>
      <c r="B55" t="s">
        <v>76</v>
      </c>
      <c r="C55" s="7">
        <v>74</v>
      </c>
      <c r="D55" s="8">
        <v>83.3</v>
      </c>
      <c r="E55" s="7">
        <v>73</v>
      </c>
      <c r="F55" s="8">
        <v>81.2</v>
      </c>
      <c r="G55" s="7">
        <v>74</v>
      </c>
      <c r="H55" s="8">
        <v>91.7</v>
      </c>
      <c r="I55" s="7">
        <v>66</v>
      </c>
      <c r="J55" s="8">
        <v>66.7</v>
      </c>
      <c r="K55" s="7">
        <v>72</v>
      </c>
      <c r="L55" s="8">
        <v>77.7</v>
      </c>
      <c r="M55" s="7">
        <v>67</v>
      </c>
      <c r="N55" s="8">
        <v>67.7</v>
      </c>
      <c r="O55" s="7">
        <v>62</v>
      </c>
      <c r="P55" s="8">
        <v>55.45</v>
      </c>
      <c r="Q55" s="7">
        <v>61</v>
      </c>
      <c r="R55" s="8">
        <v>58.4</v>
      </c>
      <c r="S55" s="7"/>
      <c r="T55" s="15"/>
      <c r="U55" s="7"/>
      <c r="V55" s="15"/>
    </row>
    <row r="56" spans="1:22" ht="12.75">
      <c r="A56">
        <v>324</v>
      </c>
      <c r="B56" t="s">
        <v>77</v>
      </c>
      <c r="C56" s="7">
        <v>73</v>
      </c>
      <c r="D56" s="8">
        <v>80</v>
      </c>
      <c r="E56" s="7">
        <v>74</v>
      </c>
      <c r="F56" s="8">
        <v>83.4</v>
      </c>
      <c r="G56" s="7">
        <v>73</v>
      </c>
      <c r="H56" s="8">
        <v>89.3</v>
      </c>
      <c r="I56" s="7">
        <v>72</v>
      </c>
      <c r="J56" s="8">
        <v>82.6</v>
      </c>
      <c r="K56" s="7">
        <v>69</v>
      </c>
      <c r="L56" s="8">
        <v>76.6</v>
      </c>
      <c r="M56" s="7">
        <v>69</v>
      </c>
      <c r="N56" s="8">
        <v>71</v>
      </c>
      <c r="O56" s="7">
        <v>73</v>
      </c>
      <c r="P56" s="8">
        <v>92.71</v>
      </c>
      <c r="Q56" s="7">
        <v>73</v>
      </c>
      <c r="R56" s="8">
        <v>95.5</v>
      </c>
      <c r="S56" s="7"/>
      <c r="T56" s="15"/>
      <c r="U56" s="7"/>
      <c r="V56" s="15"/>
    </row>
    <row r="57" spans="1:22" ht="12.75">
      <c r="A57">
        <v>325</v>
      </c>
      <c r="B57" t="s">
        <v>78</v>
      </c>
      <c r="C57" s="7">
        <v>77</v>
      </c>
      <c r="D57" s="8">
        <v>104.1</v>
      </c>
      <c r="E57" s="7">
        <v>77</v>
      </c>
      <c r="F57" s="8">
        <v>103.1</v>
      </c>
      <c r="G57" s="7">
        <v>76</v>
      </c>
      <c r="H57" s="8">
        <v>98.8</v>
      </c>
      <c r="I57" s="7">
        <v>76</v>
      </c>
      <c r="J57" s="8">
        <v>92.1</v>
      </c>
      <c r="K57" s="7">
        <v>70</v>
      </c>
      <c r="L57" s="8">
        <v>76.6</v>
      </c>
      <c r="M57" s="7">
        <v>68</v>
      </c>
      <c r="N57" s="8">
        <v>68.7</v>
      </c>
      <c r="O57" s="7">
        <v>70</v>
      </c>
      <c r="P57" s="8">
        <v>71.33</v>
      </c>
      <c r="Q57" s="7">
        <v>69</v>
      </c>
      <c r="R57" s="8">
        <v>70.9</v>
      </c>
      <c r="S57" s="7"/>
      <c r="T57" s="15"/>
      <c r="U57" s="7"/>
      <c r="V57" s="15"/>
    </row>
    <row r="58" spans="1:22" ht="12.75">
      <c r="A58">
        <v>326</v>
      </c>
      <c r="B58" t="s">
        <v>79</v>
      </c>
      <c r="C58" s="7">
        <v>76</v>
      </c>
      <c r="D58" s="8">
        <v>98.8</v>
      </c>
      <c r="E58" s="7">
        <v>76</v>
      </c>
      <c r="F58" s="8">
        <v>101.5</v>
      </c>
      <c r="G58" s="7">
        <v>78</v>
      </c>
      <c r="H58" s="8">
        <v>102.2</v>
      </c>
      <c r="I58" s="7">
        <v>71</v>
      </c>
      <c r="J58" s="8">
        <v>82.1</v>
      </c>
      <c r="K58" s="7">
        <v>76</v>
      </c>
      <c r="L58" s="8">
        <v>93.5</v>
      </c>
      <c r="M58" s="7">
        <v>72</v>
      </c>
      <c r="N58" s="8">
        <v>85</v>
      </c>
      <c r="O58" s="7">
        <v>74</v>
      </c>
      <c r="P58" s="8">
        <v>97.01</v>
      </c>
      <c r="Q58" s="7">
        <v>74</v>
      </c>
      <c r="R58" s="8">
        <v>98.5</v>
      </c>
      <c r="S58" s="7"/>
      <c r="T58" s="15"/>
      <c r="U58" s="7"/>
      <c r="V58" s="15"/>
    </row>
    <row r="59" spans="1:22" ht="12.75">
      <c r="A59">
        <v>327</v>
      </c>
      <c r="B59" t="s">
        <v>80</v>
      </c>
      <c r="C59" s="7">
        <v>75</v>
      </c>
      <c r="D59" s="8">
        <v>91.1</v>
      </c>
      <c r="E59" s="7">
        <v>75</v>
      </c>
      <c r="F59" s="8">
        <v>89.6</v>
      </c>
      <c r="G59" s="7">
        <v>75</v>
      </c>
      <c r="H59" s="8">
        <v>92.1</v>
      </c>
      <c r="I59" s="7">
        <v>74</v>
      </c>
      <c r="J59" s="8">
        <v>89.3</v>
      </c>
      <c r="K59" s="7">
        <v>75</v>
      </c>
      <c r="L59" s="8">
        <v>88.1</v>
      </c>
      <c r="M59" s="7">
        <v>74</v>
      </c>
      <c r="N59" s="8">
        <v>88</v>
      </c>
      <c r="O59" s="7">
        <v>72</v>
      </c>
      <c r="P59" s="8">
        <v>84.91</v>
      </c>
      <c r="Q59" s="7">
        <v>72</v>
      </c>
      <c r="R59" s="8">
        <v>87</v>
      </c>
      <c r="S59" s="7"/>
      <c r="T59" s="15"/>
      <c r="U59" s="7"/>
      <c r="V59" s="15"/>
    </row>
    <row r="60" spans="3:22" ht="12.75">
      <c r="C60" s="7"/>
      <c r="D60" s="8"/>
      <c r="E60" s="7"/>
      <c r="F60" s="8"/>
      <c r="G60" s="7"/>
      <c r="H60" s="8"/>
      <c r="I60" s="7"/>
      <c r="J60" s="8"/>
      <c r="K60" s="7"/>
      <c r="L60" s="8"/>
      <c r="M60" s="7"/>
      <c r="N60" s="8"/>
      <c r="O60" s="7"/>
      <c r="P60" s="8"/>
      <c r="Q60" s="7"/>
      <c r="R60" s="8"/>
      <c r="S60" s="7"/>
      <c r="T60" s="15"/>
      <c r="U60" s="7"/>
      <c r="V60" s="15"/>
    </row>
    <row r="61" spans="1:22" ht="12.75">
      <c r="A61" s="3">
        <v>33</v>
      </c>
      <c r="B61" s="3" t="s">
        <v>17</v>
      </c>
      <c r="C61" s="9">
        <f>C143</f>
        <v>6</v>
      </c>
      <c r="D61" s="10">
        <f>SUM(D62:D65)/5</f>
        <v>-20.560000000000002</v>
      </c>
      <c r="E61" s="9">
        <f>E143</f>
        <v>7</v>
      </c>
      <c r="F61" s="10">
        <f aca="true" t="shared" si="7" ref="F61:P61">SUM(F62:F65)/5</f>
        <v>-17.2</v>
      </c>
      <c r="G61" s="9">
        <f>G143</f>
        <v>7</v>
      </c>
      <c r="H61" s="10">
        <f t="shared" si="7"/>
        <v>-11.58</v>
      </c>
      <c r="I61" s="9">
        <f>I143</f>
        <v>4</v>
      </c>
      <c r="J61" s="10">
        <f t="shared" si="7"/>
        <v>-36.239999999999995</v>
      </c>
      <c r="K61" s="9">
        <f>K143</f>
        <v>2</v>
      </c>
      <c r="L61" s="10">
        <f t="shared" si="7"/>
        <v>-44.839999999999996</v>
      </c>
      <c r="M61" s="9">
        <f>M143</f>
        <v>3</v>
      </c>
      <c r="N61" s="10">
        <f t="shared" si="7"/>
        <v>-37.279999999999994</v>
      </c>
      <c r="O61" s="9">
        <f>O143</f>
        <v>3</v>
      </c>
      <c r="P61" s="10">
        <f t="shared" si="7"/>
        <v>-31.112000000000002</v>
      </c>
      <c r="Q61" s="9">
        <f>Q143</f>
        <v>2</v>
      </c>
      <c r="R61" s="10">
        <f>SUM(R62:R65)/5</f>
        <v>-51.4</v>
      </c>
      <c r="S61" s="9">
        <f>S143</f>
        <v>0</v>
      </c>
      <c r="T61" s="10">
        <f>SUM(T62:T65)/5</f>
        <v>0</v>
      </c>
      <c r="U61" s="9">
        <f>U143</f>
        <v>0</v>
      </c>
      <c r="V61" s="10">
        <f>SUM(V62:V65)/5</f>
        <v>0</v>
      </c>
    </row>
    <row r="62" spans="1:22" ht="12.75">
      <c r="A62">
        <v>331</v>
      </c>
      <c r="B62" t="s">
        <v>81</v>
      </c>
      <c r="C62" s="7">
        <v>58</v>
      </c>
      <c r="D62" s="8">
        <v>27.9</v>
      </c>
      <c r="E62" s="7">
        <v>60</v>
      </c>
      <c r="F62" s="8">
        <v>33.7</v>
      </c>
      <c r="G62" s="7">
        <v>62</v>
      </c>
      <c r="H62" s="8">
        <v>32</v>
      </c>
      <c r="I62" s="7">
        <v>40</v>
      </c>
      <c r="J62" s="8">
        <v>-6</v>
      </c>
      <c r="K62" s="7">
        <v>37</v>
      </c>
      <c r="L62" s="8">
        <v>-9.7</v>
      </c>
      <c r="M62" s="7">
        <v>53</v>
      </c>
      <c r="N62" s="8">
        <v>28.6</v>
      </c>
      <c r="O62" s="7">
        <v>52</v>
      </c>
      <c r="P62" s="8">
        <v>28.34</v>
      </c>
      <c r="Q62" s="7">
        <v>49</v>
      </c>
      <c r="R62" s="8">
        <v>23.6</v>
      </c>
      <c r="S62" s="7"/>
      <c r="T62" s="15"/>
      <c r="U62" s="7"/>
      <c r="V62" s="15"/>
    </row>
    <row r="63" spans="1:22" ht="12.75">
      <c r="A63">
        <v>332</v>
      </c>
      <c r="B63" t="s">
        <v>82</v>
      </c>
      <c r="C63" s="7">
        <v>14</v>
      </c>
      <c r="D63" s="8">
        <v>-44.7</v>
      </c>
      <c r="E63" s="7">
        <v>16</v>
      </c>
      <c r="F63" s="8">
        <v>-38.3</v>
      </c>
      <c r="G63" s="7">
        <v>20</v>
      </c>
      <c r="H63" s="8">
        <v>-29.1</v>
      </c>
      <c r="I63" s="7">
        <v>11</v>
      </c>
      <c r="J63" s="8">
        <v>-64.3</v>
      </c>
      <c r="K63" s="7">
        <v>7</v>
      </c>
      <c r="L63" s="8">
        <v>-73.2</v>
      </c>
      <c r="M63" s="7">
        <v>4</v>
      </c>
      <c r="N63" s="8">
        <v>-81.6</v>
      </c>
      <c r="O63" s="7">
        <v>9</v>
      </c>
      <c r="P63" s="8">
        <v>-70.5</v>
      </c>
      <c r="Q63" s="7">
        <v>4</v>
      </c>
      <c r="R63" s="8">
        <v>-108.7</v>
      </c>
      <c r="S63" s="7"/>
      <c r="T63" s="15"/>
      <c r="U63" s="7"/>
      <c r="V63" s="15"/>
    </row>
    <row r="64" spans="1:22" ht="12.75">
      <c r="A64">
        <v>334</v>
      </c>
      <c r="B64" t="s">
        <v>83</v>
      </c>
      <c r="C64" s="7">
        <v>18</v>
      </c>
      <c r="D64" s="8">
        <v>-35.9</v>
      </c>
      <c r="E64" s="7">
        <v>17</v>
      </c>
      <c r="F64" s="8">
        <v>-36.1</v>
      </c>
      <c r="G64" s="7">
        <v>24</v>
      </c>
      <c r="H64" s="8">
        <v>-23.5</v>
      </c>
      <c r="I64" s="7">
        <v>18</v>
      </c>
      <c r="J64" s="8">
        <v>-51.4</v>
      </c>
      <c r="K64" s="7">
        <v>10</v>
      </c>
      <c r="L64" s="8">
        <v>-70.5</v>
      </c>
      <c r="M64" s="7">
        <v>9</v>
      </c>
      <c r="N64" s="8">
        <v>-68.8</v>
      </c>
      <c r="O64" s="7">
        <v>19</v>
      </c>
      <c r="P64" s="8">
        <v>-55.1</v>
      </c>
      <c r="Q64" s="7">
        <v>10</v>
      </c>
      <c r="R64" s="8">
        <v>-83.9</v>
      </c>
      <c r="S64" s="7"/>
      <c r="T64" s="15"/>
      <c r="U64" s="7"/>
      <c r="V64" s="15"/>
    </row>
    <row r="65" spans="1:22" ht="12.75">
      <c r="A65">
        <v>335</v>
      </c>
      <c r="B65" t="s">
        <v>84</v>
      </c>
      <c r="C65" s="7">
        <v>12</v>
      </c>
      <c r="D65" s="8">
        <v>-50.1</v>
      </c>
      <c r="E65" s="7">
        <v>13</v>
      </c>
      <c r="F65" s="8">
        <v>-45.3</v>
      </c>
      <c r="G65" s="7">
        <v>17</v>
      </c>
      <c r="H65" s="8">
        <v>-37.3</v>
      </c>
      <c r="I65" s="7">
        <v>14</v>
      </c>
      <c r="J65" s="8">
        <v>-59.5</v>
      </c>
      <c r="K65" s="7">
        <v>9</v>
      </c>
      <c r="L65" s="8">
        <v>-70.8</v>
      </c>
      <c r="M65" s="7">
        <v>11</v>
      </c>
      <c r="N65" s="8">
        <v>-64.6</v>
      </c>
      <c r="O65" s="7">
        <v>16</v>
      </c>
      <c r="P65" s="8">
        <v>-58.3</v>
      </c>
      <c r="Q65" s="7">
        <v>8</v>
      </c>
      <c r="R65" s="8">
        <v>-88</v>
      </c>
      <c r="S65" s="7"/>
      <c r="T65" s="15"/>
      <c r="U65" s="7"/>
      <c r="V65" s="15"/>
    </row>
    <row r="66" spans="3:22" ht="12.75">
      <c r="C66" s="7"/>
      <c r="D66" s="8"/>
      <c r="E66" s="7"/>
      <c r="F66" s="8"/>
      <c r="G66" s="7"/>
      <c r="H66" s="8"/>
      <c r="I66" s="7"/>
      <c r="J66" s="8"/>
      <c r="K66" s="7"/>
      <c r="L66" s="8"/>
      <c r="M66" s="7"/>
      <c r="N66" s="8"/>
      <c r="O66" s="7"/>
      <c r="P66" s="8"/>
      <c r="Q66" s="7"/>
      <c r="R66" s="8"/>
      <c r="S66" s="7"/>
      <c r="T66" s="15"/>
      <c r="U66" s="7"/>
      <c r="V66" s="15"/>
    </row>
    <row r="67" spans="1:22" ht="12.75">
      <c r="A67" s="3">
        <v>34</v>
      </c>
      <c r="B67" s="3" t="s">
        <v>18</v>
      </c>
      <c r="C67" s="9">
        <f>C144</f>
        <v>16</v>
      </c>
      <c r="D67" s="10">
        <f>SUM(D68:D70)/3</f>
        <v>53</v>
      </c>
      <c r="E67" s="9">
        <f>E144</f>
        <v>16</v>
      </c>
      <c r="F67" s="10">
        <f aca="true" t="shared" si="8" ref="F67:P67">SUM(F68:F70)/3</f>
        <v>53.03333333333333</v>
      </c>
      <c r="G67" s="9">
        <f>G144</f>
        <v>16</v>
      </c>
      <c r="H67" s="10">
        <f t="shared" si="8"/>
        <v>41.06666666666667</v>
      </c>
      <c r="I67" s="9">
        <f>I144</f>
        <v>16</v>
      </c>
      <c r="J67" s="10">
        <f t="shared" si="8"/>
        <v>66.96666666666667</v>
      </c>
      <c r="K67" s="9">
        <f>K144</f>
        <v>16</v>
      </c>
      <c r="L67" s="10">
        <f t="shared" si="8"/>
        <v>67.3</v>
      </c>
      <c r="M67" s="9">
        <f>M144</f>
        <v>16</v>
      </c>
      <c r="N67" s="10">
        <f t="shared" si="8"/>
        <v>63.099999999999994</v>
      </c>
      <c r="O67" s="9">
        <f>O144</f>
        <v>16</v>
      </c>
      <c r="P67" s="10">
        <f t="shared" si="8"/>
        <v>66.85000000000001</v>
      </c>
      <c r="Q67" s="9">
        <f>Q144</f>
        <v>16</v>
      </c>
      <c r="R67" s="10">
        <f>SUM(R68:R70)/3</f>
        <v>61</v>
      </c>
      <c r="S67" s="9">
        <f>S144</f>
        <v>0</v>
      </c>
      <c r="T67" s="10">
        <f>SUM(T68:T70)/3</f>
        <v>0</v>
      </c>
      <c r="U67" s="9">
        <f>U144</f>
        <v>0</v>
      </c>
      <c r="V67" s="10">
        <f>SUM(V68:V70)/3</f>
        <v>0</v>
      </c>
    </row>
    <row r="68" spans="1:22" ht="12.75">
      <c r="A68">
        <v>341</v>
      </c>
      <c r="B68" t="s">
        <v>85</v>
      </c>
      <c r="C68" s="7">
        <v>68</v>
      </c>
      <c r="D68" s="8">
        <v>55.3</v>
      </c>
      <c r="E68" s="7">
        <v>68</v>
      </c>
      <c r="F68" s="8">
        <v>56.4</v>
      </c>
      <c r="G68" s="7">
        <v>67</v>
      </c>
      <c r="H68" s="8">
        <v>49.5</v>
      </c>
      <c r="I68" s="7">
        <v>69</v>
      </c>
      <c r="J68" s="8">
        <v>70.6</v>
      </c>
      <c r="K68" s="7">
        <v>68</v>
      </c>
      <c r="L68" s="8">
        <v>72.5</v>
      </c>
      <c r="M68" s="7">
        <v>70</v>
      </c>
      <c r="N68" s="8">
        <v>71.6</v>
      </c>
      <c r="O68" s="7">
        <v>66</v>
      </c>
      <c r="P68" s="8">
        <v>65.45</v>
      </c>
      <c r="Q68" s="7">
        <v>65</v>
      </c>
      <c r="R68" s="8">
        <v>62.2</v>
      </c>
      <c r="S68" s="7"/>
      <c r="T68" s="15"/>
      <c r="U68" s="7"/>
      <c r="V68" s="15"/>
    </row>
    <row r="69" spans="1:22" ht="12.75">
      <c r="A69">
        <v>342</v>
      </c>
      <c r="B69" t="s">
        <v>86</v>
      </c>
      <c r="C69" s="7">
        <v>66</v>
      </c>
      <c r="D69" s="8">
        <v>50.5</v>
      </c>
      <c r="E69" s="7">
        <v>67</v>
      </c>
      <c r="F69" s="8">
        <v>53.4</v>
      </c>
      <c r="G69" s="7">
        <v>68</v>
      </c>
      <c r="H69" s="8">
        <v>50.9</v>
      </c>
      <c r="I69" s="7">
        <v>65</v>
      </c>
      <c r="J69" s="8">
        <v>61.2</v>
      </c>
      <c r="K69" s="7">
        <v>64</v>
      </c>
      <c r="L69" s="8">
        <v>64.2</v>
      </c>
      <c r="M69" s="7">
        <v>66</v>
      </c>
      <c r="N69" s="8">
        <v>64.6</v>
      </c>
      <c r="O69" s="7">
        <v>68</v>
      </c>
      <c r="P69" s="8">
        <v>69.47</v>
      </c>
      <c r="Q69" s="7">
        <v>59</v>
      </c>
      <c r="R69" s="8">
        <v>55.4</v>
      </c>
      <c r="S69" s="7"/>
      <c r="T69" s="15"/>
      <c r="U69" s="7"/>
      <c r="V69" s="15"/>
    </row>
    <row r="70" spans="1:22" ht="12.75">
      <c r="A70">
        <v>343</v>
      </c>
      <c r="B70" t="s">
        <v>87</v>
      </c>
      <c r="C70" s="7">
        <v>67</v>
      </c>
      <c r="D70" s="8">
        <v>53.2</v>
      </c>
      <c r="E70" s="7">
        <v>66</v>
      </c>
      <c r="F70" s="8">
        <v>49.3</v>
      </c>
      <c r="G70" s="7">
        <v>59</v>
      </c>
      <c r="H70" s="8">
        <v>22.8</v>
      </c>
      <c r="I70" s="7">
        <v>67</v>
      </c>
      <c r="J70" s="8">
        <v>69.1</v>
      </c>
      <c r="K70" s="7">
        <v>67</v>
      </c>
      <c r="L70" s="8">
        <v>65.2</v>
      </c>
      <c r="M70" s="7">
        <v>63</v>
      </c>
      <c r="N70" s="8">
        <v>53.1</v>
      </c>
      <c r="O70" s="7">
        <v>67</v>
      </c>
      <c r="P70" s="8">
        <v>65.63</v>
      </c>
      <c r="Q70" s="7">
        <v>66</v>
      </c>
      <c r="R70" s="8">
        <v>65.4</v>
      </c>
      <c r="S70" s="7"/>
      <c r="T70" s="15"/>
      <c r="U70" s="7"/>
      <c r="V70" s="15"/>
    </row>
    <row r="71" spans="3:22" ht="12.75">
      <c r="C71" s="7"/>
      <c r="D71" s="8"/>
      <c r="E71" s="7"/>
      <c r="F71" s="8"/>
      <c r="G71" s="7"/>
      <c r="H71" s="8"/>
      <c r="I71" s="7"/>
      <c r="J71" s="8"/>
      <c r="K71" s="7"/>
      <c r="L71" s="8"/>
      <c r="M71" s="7"/>
      <c r="N71" s="8"/>
      <c r="O71" s="7"/>
      <c r="P71" s="8"/>
      <c r="Q71" s="7"/>
      <c r="R71" s="8"/>
      <c r="S71" s="7"/>
      <c r="T71" s="15"/>
      <c r="U71" s="7"/>
      <c r="V71" s="15"/>
    </row>
    <row r="72" spans="1:22" ht="12.75">
      <c r="A72" s="3">
        <v>35</v>
      </c>
      <c r="B72" s="3" t="s">
        <v>15</v>
      </c>
      <c r="C72" s="9">
        <f>C145</f>
        <v>17</v>
      </c>
      <c r="D72" s="10">
        <f>SUM(D73)</f>
        <v>74.8</v>
      </c>
      <c r="E72" s="9">
        <f>E145</f>
        <v>17</v>
      </c>
      <c r="F72" s="10">
        <f aca="true" t="shared" si="9" ref="F72:V72">SUM(F73)</f>
        <v>68</v>
      </c>
      <c r="G72" s="9">
        <f>G145</f>
        <v>17</v>
      </c>
      <c r="H72" s="10">
        <f t="shared" si="9"/>
        <v>76.3</v>
      </c>
      <c r="I72" s="9">
        <f>I145</f>
        <v>19</v>
      </c>
      <c r="J72" s="10">
        <f t="shared" si="9"/>
        <v>129.4</v>
      </c>
      <c r="K72" s="9">
        <f>K145</f>
        <v>19</v>
      </c>
      <c r="L72" s="10">
        <f t="shared" si="9"/>
        <v>126.7</v>
      </c>
      <c r="M72" s="9">
        <f>M145</f>
        <v>19</v>
      </c>
      <c r="N72" s="10">
        <f t="shared" si="9"/>
        <v>125.2</v>
      </c>
      <c r="O72" s="9">
        <f>O145</f>
        <v>19</v>
      </c>
      <c r="P72" s="10">
        <f t="shared" si="9"/>
        <v>135.94</v>
      </c>
      <c r="Q72" s="9">
        <f>Q145</f>
        <v>19</v>
      </c>
      <c r="R72" s="10">
        <f t="shared" si="9"/>
        <v>133.4</v>
      </c>
      <c r="S72" s="9">
        <f>S145</f>
        <v>0</v>
      </c>
      <c r="T72" s="10">
        <f t="shared" si="9"/>
        <v>0</v>
      </c>
      <c r="U72" s="9">
        <f>U145</f>
        <v>0</v>
      </c>
      <c r="V72" s="10">
        <f t="shared" si="9"/>
        <v>0</v>
      </c>
    </row>
    <row r="73" spans="1:22" ht="12.75">
      <c r="A73">
        <v>351</v>
      </c>
      <c r="B73" t="s">
        <v>88</v>
      </c>
      <c r="C73" s="7">
        <v>72</v>
      </c>
      <c r="D73" s="8">
        <v>74.8</v>
      </c>
      <c r="E73" s="7">
        <v>71</v>
      </c>
      <c r="F73" s="8">
        <v>68</v>
      </c>
      <c r="G73" s="7">
        <v>71</v>
      </c>
      <c r="H73" s="8">
        <v>76.3</v>
      </c>
      <c r="I73" s="7">
        <v>79</v>
      </c>
      <c r="J73" s="8">
        <v>129.4</v>
      </c>
      <c r="K73" s="7">
        <v>79</v>
      </c>
      <c r="L73" s="8">
        <v>126.7</v>
      </c>
      <c r="M73" s="7">
        <v>79</v>
      </c>
      <c r="N73" s="8">
        <v>125.2</v>
      </c>
      <c r="O73" s="7">
        <v>79</v>
      </c>
      <c r="P73" s="8">
        <v>135.94</v>
      </c>
      <c r="Q73" s="7">
        <v>79</v>
      </c>
      <c r="R73" s="8">
        <v>133.4</v>
      </c>
      <c r="S73" s="7"/>
      <c r="T73" s="15"/>
      <c r="U73" s="7"/>
      <c r="V73" s="15"/>
    </row>
    <row r="74" spans="3:22" ht="12.75">
      <c r="C74" s="7"/>
      <c r="D74" s="8"/>
      <c r="E74" s="7"/>
      <c r="F74" s="8"/>
      <c r="G74" s="7"/>
      <c r="H74" s="8"/>
      <c r="I74" s="7"/>
      <c r="J74" s="8"/>
      <c r="K74" s="7"/>
      <c r="L74" s="8"/>
      <c r="M74" s="7"/>
      <c r="N74" s="8"/>
      <c r="O74" s="7"/>
      <c r="P74" s="8"/>
      <c r="Q74" s="7"/>
      <c r="R74" s="8"/>
      <c r="S74" s="7"/>
      <c r="T74" s="15"/>
      <c r="U74" s="7"/>
      <c r="V74" s="15"/>
    </row>
    <row r="75" spans="1:22" ht="12.75">
      <c r="A75" s="3">
        <v>36</v>
      </c>
      <c r="B75" s="3" t="s">
        <v>14</v>
      </c>
      <c r="C75" s="9">
        <f>C146</f>
        <v>19</v>
      </c>
      <c r="D75" s="10">
        <f>SUM(D76)</f>
        <v>110.9</v>
      </c>
      <c r="E75" s="9">
        <f>E146</f>
        <v>19</v>
      </c>
      <c r="F75" s="10">
        <f aca="true" t="shared" si="10" ref="F75:V75">SUM(F76)</f>
        <v>108.8</v>
      </c>
      <c r="G75" s="9">
        <f>G146</f>
        <v>19</v>
      </c>
      <c r="H75" s="10">
        <f t="shared" si="10"/>
        <v>99.6</v>
      </c>
      <c r="I75" s="9">
        <f>I146</f>
        <v>18</v>
      </c>
      <c r="J75" s="10">
        <f t="shared" si="10"/>
        <v>116.7</v>
      </c>
      <c r="K75" s="9">
        <f>K146</f>
        <v>18</v>
      </c>
      <c r="L75" s="10">
        <f t="shared" si="10"/>
        <v>124.1</v>
      </c>
      <c r="M75" s="9">
        <f>M146</f>
        <v>18</v>
      </c>
      <c r="N75" s="10">
        <f t="shared" si="10"/>
        <v>111.8</v>
      </c>
      <c r="O75" s="9">
        <f>O146</f>
        <v>18</v>
      </c>
      <c r="P75" s="10">
        <f t="shared" si="10"/>
        <v>104.85</v>
      </c>
      <c r="Q75" s="9">
        <f>Q146</f>
        <v>18</v>
      </c>
      <c r="R75" s="10">
        <f t="shared" si="10"/>
        <v>100.9</v>
      </c>
      <c r="S75" s="9">
        <f>S146</f>
        <v>0</v>
      </c>
      <c r="T75" s="10">
        <f t="shared" si="10"/>
        <v>0</v>
      </c>
      <c r="U75" s="9">
        <f>U146</f>
        <v>0</v>
      </c>
      <c r="V75" s="10">
        <f t="shared" si="10"/>
        <v>0</v>
      </c>
    </row>
    <row r="76" spans="1:22" ht="12.75">
      <c r="A76">
        <v>361</v>
      </c>
      <c r="B76" t="s">
        <v>89</v>
      </c>
      <c r="C76" s="7">
        <v>79</v>
      </c>
      <c r="D76" s="8">
        <v>110.9</v>
      </c>
      <c r="E76" s="7">
        <v>78</v>
      </c>
      <c r="F76" s="8">
        <v>108.8</v>
      </c>
      <c r="G76" s="7">
        <v>77</v>
      </c>
      <c r="H76" s="8">
        <v>99.6</v>
      </c>
      <c r="I76" s="7">
        <v>78</v>
      </c>
      <c r="J76" s="8">
        <v>116.7</v>
      </c>
      <c r="K76" s="7">
        <v>78</v>
      </c>
      <c r="L76" s="8">
        <v>124.1</v>
      </c>
      <c r="M76" s="7">
        <v>78</v>
      </c>
      <c r="N76" s="8">
        <v>111.8</v>
      </c>
      <c r="O76" s="7">
        <v>77</v>
      </c>
      <c r="P76" s="8">
        <v>104.85</v>
      </c>
      <c r="Q76" s="7">
        <v>75</v>
      </c>
      <c r="R76" s="8">
        <v>100.9</v>
      </c>
      <c r="S76" s="7"/>
      <c r="T76" s="15"/>
      <c r="U76" s="7"/>
      <c r="V76" s="15"/>
    </row>
    <row r="77" spans="3:22" ht="12.75">
      <c r="C77" s="7"/>
      <c r="D77" s="8"/>
      <c r="E77" s="7"/>
      <c r="F77" s="8"/>
      <c r="G77" s="7"/>
      <c r="H77" s="8"/>
      <c r="I77" s="7"/>
      <c r="J77" s="8"/>
      <c r="K77" s="7"/>
      <c r="L77" s="8"/>
      <c r="M77" s="7"/>
      <c r="N77" s="8"/>
      <c r="O77" s="7"/>
      <c r="P77" s="8"/>
      <c r="Q77" s="7"/>
      <c r="R77" s="8"/>
      <c r="S77" s="7"/>
      <c r="T77" s="15"/>
      <c r="U77" s="7"/>
      <c r="V77" s="15"/>
    </row>
    <row r="78" spans="1:22" ht="12.75">
      <c r="A78" s="3">
        <v>37</v>
      </c>
      <c r="B78" s="3" t="s">
        <v>5</v>
      </c>
      <c r="C78" s="9">
        <f>C147</f>
        <v>2</v>
      </c>
      <c r="D78" s="10">
        <f>SUM(D79:D83)/5</f>
        <v>-36.14</v>
      </c>
      <c r="E78" s="9">
        <f>E147</f>
        <v>2</v>
      </c>
      <c r="F78" s="10">
        <f aca="true" t="shared" si="11" ref="F78:P78">SUM(F79:F83)/5</f>
        <v>-32.72</v>
      </c>
      <c r="G78" s="9">
        <f>G147</f>
        <v>3</v>
      </c>
      <c r="H78" s="10">
        <f t="shared" si="11"/>
        <v>-34.779999999999994</v>
      </c>
      <c r="I78" s="9">
        <f>I147</f>
        <v>6</v>
      </c>
      <c r="J78" s="10">
        <f t="shared" si="11"/>
        <v>-30.320000000000004</v>
      </c>
      <c r="K78" s="9">
        <f>K147</f>
        <v>6</v>
      </c>
      <c r="L78" s="10">
        <f t="shared" si="11"/>
        <v>-32.2</v>
      </c>
      <c r="M78" s="9">
        <f>M147</f>
        <v>6</v>
      </c>
      <c r="N78" s="10">
        <f t="shared" si="11"/>
        <v>-22.700000000000003</v>
      </c>
      <c r="O78" s="9">
        <f>O147</f>
        <v>5</v>
      </c>
      <c r="P78" s="10">
        <f t="shared" si="11"/>
        <v>-26.55</v>
      </c>
      <c r="Q78" s="9">
        <f>Q147</f>
        <v>3</v>
      </c>
      <c r="R78" s="10">
        <f>SUM(R79:R83)/5</f>
        <v>-44.019999999999996</v>
      </c>
      <c r="S78" s="9">
        <f>S147</f>
        <v>0</v>
      </c>
      <c r="T78" s="10">
        <f>SUM(T79:T83)/5</f>
        <v>0</v>
      </c>
      <c r="U78" s="9">
        <f>U147</f>
        <v>0</v>
      </c>
      <c r="V78" s="10">
        <f>SUM(V79:V83)/5</f>
        <v>0</v>
      </c>
    </row>
    <row r="79" spans="1:22" ht="12.75">
      <c r="A79">
        <v>371</v>
      </c>
      <c r="B79" t="s">
        <v>90</v>
      </c>
      <c r="C79" s="7">
        <v>47</v>
      </c>
      <c r="D79" s="8">
        <v>0.5</v>
      </c>
      <c r="E79" s="7">
        <v>40</v>
      </c>
      <c r="F79" s="8">
        <v>-8.6</v>
      </c>
      <c r="G79" s="7">
        <v>45</v>
      </c>
      <c r="H79" s="8">
        <v>3.6</v>
      </c>
      <c r="I79" s="7">
        <v>62</v>
      </c>
      <c r="J79" s="8">
        <v>52.7</v>
      </c>
      <c r="K79" s="7">
        <v>60</v>
      </c>
      <c r="L79" s="8">
        <v>52.1</v>
      </c>
      <c r="M79" s="7">
        <v>62</v>
      </c>
      <c r="N79" s="8">
        <v>51.8</v>
      </c>
      <c r="O79" s="7">
        <v>58</v>
      </c>
      <c r="P79" s="8">
        <v>48.05</v>
      </c>
      <c r="Q79" s="7">
        <v>57</v>
      </c>
      <c r="R79" s="8">
        <v>49.3</v>
      </c>
      <c r="S79" s="7"/>
      <c r="T79" s="15"/>
      <c r="U79" s="7"/>
      <c r="V79" s="15"/>
    </row>
    <row r="80" spans="1:22" ht="12.75">
      <c r="A80">
        <v>372</v>
      </c>
      <c r="B80" t="s">
        <v>91</v>
      </c>
      <c r="C80" s="7">
        <v>23</v>
      </c>
      <c r="D80" s="8">
        <v>-29</v>
      </c>
      <c r="E80" s="7">
        <v>28</v>
      </c>
      <c r="F80" s="8">
        <v>-23.9</v>
      </c>
      <c r="G80" s="7">
        <v>18</v>
      </c>
      <c r="H80" s="8">
        <v>-34.3</v>
      </c>
      <c r="I80" s="7">
        <v>27</v>
      </c>
      <c r="J80" s="8">
        <v>-30</v>
      </c>
      <c r="K80" s="7">
        <v>27</v>
      </c>
      <c r="L80" s="8">
        <v>-31.4</v>
      </c>
      <c r="M80" s="7">
        <v>35</v>
      </c>
      <c r="N80" s="8">
        <v>-12</v>
      </c>
      <c r="O80" s="7">
        <v>31</v>
      </c>
      <c r="P80" s="8">
        <v>-24.82</v>
      </c>
      <c r="Q80" s="7">
        <v>25</v>
      </c>
      <c r="R80" s="8">
        <v>-38.4</v>
      </c>
      <c r="S80" s="7"/>
      <c r="T80" s="15"/>
      <c r="U80" s="7"/>
      <c r="V80" s="15"/>
    </row>
    <row r="81" spans="1:22" ht="12.75">
      <c r="A81">
        <v>373</v>
      </c>
      <c r="B81" t="s">
        <v>92</v>
      </c>
      <c r="C81" s="7">
        <v>1</v>
      </c>
      <c r="D81" s="8">
        <v>-110.1</v>
      </c>
      <c r="E81" s="7">
        <v>1</v>
      </c>
      <c r="F81" s="8">
        <v>-103.6</v>
      </c>
      <c r="G81" s="7">
        <v>1</v>
      </c>
      <c r="H81" s="8">
        <v>-102</v>
      </c>
      <c r="I81" s="7">
        <v>1</v>
      </c>
      <c r="J81" s="8">
        <v>-156</v>
      </c>
      <c r="K81" s="7">
        <v>1</v>
      </c>
      <c r="L81" s="8">
        <v>-156.3</v>
      </c>
      <c r="M81" s="7">
        <v>1</v>
      </c>
      <c r="N81" s="8">
        <v>-129.8</v>
      </c>
      <c r="O81" s="7">
        <v>1</v>
      </c>
      <c r="P81" s="8">
        <v>-148.6</v>
      </c>
      <c r="Q81" s="7">
        <v>1</v>
      </c>
      <c r="R81" s="8">
        <v>-182.2</v>
      </c>
      <c r="S81" s="7"/>
      <c r="T81" s="15"/>
      <c r="U81" s="7"/>
      <c r="V81" s="15"/>
    </row>
    <row r="82" spans="1:22" ht="12.75">
      <c r="A82">
        <v>374</v>
      </c>
      <c r="B82" t="s">
        <v>93</v>
      </c>
      <c r="C82" s="7">
        <v>61</v>
      </c>
      <c r="D82" s="8">
        <v>38.2</v>
      </c>
      <c r="E82" s="7">
        <v>64</v>
      </c>
      <c r="F82" s="8">
        <v>41.5</v>
      </c>
      <c r="G82" s="7">
        <v>52</v>
      </c>
      <c r="H82" s="8">
        <v>12.1</v>
      </c>
      <c r="I82" s="7">
        <v>60</v>
      </c>
      <c r="J82" s="8">
        <v>48.5</v>
      </c>
      <c r="K82" s="7">
        <v>59</v>
      </c>
      <c r="L82" s="8">
        <v>49.2</v>
      </c>
      <c r="M82" s="7">
        <v>57</v>
      </c>
      <c r="N82" s="8">
        <v>36.5</v>
      </c>
      <c r="O82" s="7">
        <v>59</v>
      </c>
      <c r="P82" s="8">
        <v>49.02</v>
      </c>
      <c r="Q82" s="7">
        <v>56</v>
      </c>
      <c r="R82" s="8">
        <v>43.6</v>
      </c>
      <c r="S82" s="7"/>
      <c r="T82" s="15"/>
      <c r="U82" s="7"/>
      <c r="V82" s="15"/>
    </row>
    <row r="83" spans="1:22" ht="12.75">
      <c r="A83">
        <v>375</v>
      </c>
      <c r="B83" t="s">
        <v>94</v>
      </c>
      <c r="C83" s="7">
        <v>3</v>
      </c>
      <c r="D83" s="8">
        <v>-80.3</v>
      </c>
      <c r="E83" s="7">
        <v>3</v>
      </c>
      <c r="F83" s="8">
        <v>-69</v>
      </c>
      <c r="G83" s="7">
        <v>12</v>
      </c>
      <c r="H83" s="8">
        <v>-53.3</v>
      </c>
      <c r="I83" s="7">
        <v>9</v>
      </c>
      <c r="J83" s="8">
        <v>-66.8</v>
      </c>
      <c r="K83" s="7">
        <v>5</v>
      </c>
      <c r="L83" s="8">
        <v>-74.6</v>
      </c>
      <c r="M83" s="7">
        <v>15</v>
      </c>
      <c r="N83" s="8">
        <v>-60</v>
      </c>
      <c r="O83" s="7">
        <v>17</v>
      </c>
      <c r="P83" s="8">
        <v>-56.4</v>
      </c>
      <c r="Q83" s="7">
        <v>7</v>
      </c>
      <c r="R83" s="8">
        <v>-92.4</v>
      </c>
      <c r="S83" s="7"/>
      <c r="T83" s="15"/>
      <c r="U83" s="7"/>
      <c r="V83" s="15"/>
    </row>
    <row r="84" spans="3:22" ht="12.75">
      <c r="C84" s="7"/>
      <c r="D84" s="8"/>
      <c r="E84" s="7"/>
      <c r="F84" s="8"/>
      <c r="G84" s="7"/>
      <c r="H84" s="8"/>
      <c r="I84" s="7"/>
      <c r="J84" s="8"/>
      <c r="K84" s="7"/>
      <c r="L84" s="8"/>
      <c r="M84" s="7"/>
      <c r="N84" s="8"/>
      <c r="O84" s="7"/>
      <c r="P84" s="8"/>
      <c r="Q84" s="7"/>
      <c r="R84" s="8"/>
      <c r="S84" s="7"/>
      <c r="T84" s="15"/>
      <c r="U84" s="7"/>
      <c r="V84" s="15"/>
    </row>
    <row r="85" spans="1:22" ht="12.75">
      <c r="A85" s="3">
        <v>38</v>
      </c>
      <c r="B85" s="3" t="s">
        <v>10</v>
      </c>
      <c r="C85" s="9">
        <f>C148</f>
        <v>10</v>
      </c>
      <c r="D85" s="10">
        <f>SUM(D86:D90)/5</f>
        <v>-7.099999999999999</v>
      </c>
      <c r="E85" s="9">
        <f>E148</f>
        <v>10</v>
      </c>
      <c r="F85" s="10">
        <f aca="true" t="shared" si="12" ref="F85:P85">SUM(F86:F90)/5</f>
        <v>-5.5600000000000005</v>
      </c>
      <c r="G85" s="9">
        <f>G148</f>
        <v>10</v>
      </c>
      <c r="H85" s="10">
        <f t="shared" si="12"/>
        <v>-9.339999999999998</v>
      </c>
      <c r="I85" s="9">
        <f>I148</f>
        <v>11</v>
      </c>
      <c r="J85" s="10">
        <f t="shared" si="12"/>
        <v>4.840000000000001</v>
      </c>
      <c r="K85" s="9">
        <f>K148</f>
        <v>11</v>
      </c>
      <c r="L85" s="10">
        <f t="shared" si="12"/>
        <v>5.040000000000002</v>
      </c>
      <c r="M85" s="9">
        <f>M148</f>
        <v>12</v>
      </c>
      <c r="N85" s="10">
        <f t="shared" si="12"/>
        <v>14.639999999999997</v>
      </c>
      <c r="O85" s="9">
        <f>O148</f>
        <v>12</v>
      </c>
      <c r="P85" s="10">
        <f t="shared" si="12"/>
        <v>12.254000000000001</v>
      </c>
      <c r="Q85" s="9">
        <f>Q148</f>
        <v>12</v>
      </c>
      <c r="R85" s="10">
        <f>SUM(R86:R90)/5</f>
        <v>8.4</v>
      </c>
      <c r="S85" s="9">
        <f>S148</f>
        <v>0</v>
      </c>
      <c r="T85" s="10">
        <f>SUM(T86:T90)/5</f>
        <v>0</v>
      </c>
      <c r="U85" s="9">
        <f>U148</f>
        <v>0</v>
      </c>
      <c r="V85" s="10">
        <f>SUM(V86:V90)/5</f>
        <v>0</v>
      </c>
    </row>
    <row r="86" spans="1:22" ht="12.75">
      <c r="A86">
        <v>381</v>
      </c>
      <c r="B86" t="s">
        <v>95</v>
      </c>
      <c r="C86" s="7">
        <v>37</v>
      </c>
      <c r="D86" s="8">
        <v>-12.6</v>
      </c>
      <c r="E86" s="7">
        <v>38</v>
      </c>
      <c r="F86" s="8">
        <v>-10.7</v>
      </c>
      <c r="G86" s="7">
        <v>41</v>
      </c>
      <c r="H86" s="8">
        <v>-2.2</v>
      </c>
      <c r="I86" s="7">
        <v>51</v>
      </c>
      <c r="J86" s="8">
        <v>19.8</v>
      </c>
      <c r="K86" s="7">
        <v>52</v>
      </c>
      <c r="L86" s="8">
        <v>19.8</v>
      </c>
      <c r="M86" s="7">
        <v>50</v>
      </c>
      <c r="N86" s="8">
        <v>24.7</v>
      </c>
      <c r="O86" s="7">
        <v>43</v>
      </c>
      <c r="P86" s="8">
        <v>6.45</v>
      </c>
      <c r="Q86" s="7">
        <v>38</v>
      </c>
      <c r="R86" s="8">
        <v>-0.6</v>
      </c>
      <c r="S86" s="7"/>
      <c r="T86" s="15"/>
      <c r="U86" s="7"/>
      <c r="V86" s="15"/>
    </row>
    <row r="87" spans="1:22" ht="12.75">
      <c r="A87">
        <v>382</v>
      </c>
      <c r="B87" t="s">
        <v>96</v>
      </c>
      <c r="C87" s="7">
        <v>49</v>
      </c>
      <c r="D87" s="8">
        <v>5.4</v>
      </c>
      <c r="E87" s="7">
        <v>48</v>
      </c>
      <c r="F87" s="8">
        <v>5.8</v>
      </c>
      <c r="G87" s="7">
        <v>48</v>
      </c>
      <c r="H87" s="8">
        <v>5.9</v>
      </c>
      <c r="I87" s="7">
        <v>39</v>
      </c>
      <c r="J87" s="8">
        <v>-8.2</v>
      </c>
      <c r="K87" s="7">
        <v>38</v>
      </c>
      <c r="L87" s="8">
        <v>-7.2</v>
      </c>
      <c r="M87" s="7">
        <v>42</v>
      </c>
      <c r="N87" s="8">
        <v>1.7</v>
      </c>
      <c r="O87" s="7">
        <v>46</v>
      </c>
      <c r="P87" s="8">
        <v>11.39</v>
      </c>
      <c r="Q87" s="7">
        <v>42</v>
      </c>
      <c r="R87" s="8">
        <v>12.6</v>
      </c>
      <c r="S87" s="7"/>
      <c r="T87" s="15"/>
      <c r="U87" s="7"/>
      <c r="V87" s="15"/>
    </row>
    <row r="88" spans="1:22" ht="12.75">
      <c r="A88">
        <v>383</v>
      </c>
      <c r="B88" t="s">
        <v>97</v>
      </c>
      <c r="C88" s="7">
        <v>7</v>
      </c>
      <c r="D88" s="8">
        <v>-60.4</v>
      </c>
      <c r="E88" s="7">
        <v>9</v>
      </c>
      <c r="F88" s="8">
        <v>-60.4</v>
      </c>
      <c r="G88" s="7">
        <v>7</v>
      </c>
      <c r="H88" s="8">
        <v>-67.1</v>
      </c>
      <c r="I88" s="7">
        <v>6</v>
      </c>
      <c r="J88" s="8">
        <v>-71.3</v>
      </c>
      <c r="K88" s="7">
        <v>11</v>
      </c>
      <c r="L88" s="8">
        <v>-68.3</v>
      </c>
      <c r="M88" s="7">
        <v>12</v>
      </c>
      <c r="N88" s="8">
        <v>-64.5</v>
      </c>
      <c r="O88" s="7">
        <v>13</v>
      </c>
      <c r="P88" s="8">
        <v>-60.42</v>
      </c>
      <c r="Q88" s="7">
        <v>13</v>
      </c>
      <c r="R88" s="8">
        <v>-69.9</v>
      </c>
      <c r="S88" s="7"/>
      <c r="T88" s="15"/>
      <c r="U88" s="7"/>
      <c r="V88" s="15"/>
    </row>
    <row r="89" spans="1:22" ht="12.75">
      <c r="A89">
        <v>384</v>
      </c>
      <c r="B89" t="s">
        <v>98</v>
      </c>
      <c r="C89" s="7">
        <v>57</v>
      </c>
      <c r="D89" s="8">
        <v>25.4</v>
      </c>
      <c r="E89" s="7">
        <v>58</v>
      </c>
      <c r="F89" s="8">
        <v>26.8</v>
      </c>
      <c r="G89" s="7">
        <v>58</v>
      </c>
      <c r="H89" s="8">
        <v>21.5</v>
      </c>
      <c r="I89" s="7">
        <v>68</v>
      </c>
      <c r="J89" s="8">
        <v>69.5</v>
      </c>
      <c r="K89" s="7">
        <v>65</v>
      </c>
      <c r="L89" s="8">
        <v>64.4</v>
      </c>
      <c r="M89" s="7">
        <v>71</v>
      </c>
      <c r="N89" s="8">
        <v>83.1</v>
      </c>
      <c r="O89" s="7">
        <v>69</v>
      </c>
      <c r="P89" s="8">
        <v>71.25</v>
      </c>
      <c r="Q89" s="7">
        <v>70</v>
      </c>
      <c r="R89" s="8">
        <v>77.4</v>
      </c>
      <c r="S89" s="7"/>
      <c r="T89" s="15"/>
      <c r="U89" s="7"/>
      <c r="V89" s="15"/>
    </row>
    <row r="90" spans="1:22" ht="12.75">
      <c r="A90">
        <v>385</v>
      </c>
      <c r="B90" t="s">
        <v>99</v>
      </c>
      <c r="C90" s="7">
        <v>50</v>
      </c>
      <c r="D90" s="8">
        <v>6.7</v>
      </c>
      <c r="E90" s="7">
        <v>53</v>
      </c>
      <c r="F90" s="8">
        <v>10.7</v>
      </c>
      <c r="G90" s="7">
        <v>38</v>
      </c>
      <c r="H90" s="8">
        <v>-4.8</v>
      </c>
      <c r="I90" s="7">
        <v>49</v>
      </c>
      <c r="J90" s="8">
        <v>14.4</v>
      </c>
      <c r="K90" s="7">
        <v>50</v>
      </c>
      <c r="L90" s="8">
        <v>16.5</v>
      </c>
      <c r="M90" s="7">
        <v>52</v>
      </c>
      <c r="N90" s="8">
        <v>28.2</v>
      </c>
      <c r="O90" s="7">
        <v>53</v>
      </c>
      <c r="P90" s="8">
        <v>32.6</v>
      </c>
      <c r="Q90" s="7">
        <v>48</v>
      </c>
      <c r="R90" s="8">
        <v>22.5</v>
      </c>
      <c r="S90" s="7"/>
      <c r="T90" s="15"/>
      <c r="U90" s="7"/>
      <c r="V90" s="15"/>
    </row>
    <row r="91" spans="3:22" ht="12.75">
      <c r="C91" s="7"/>
      <c r="D91" s="8"/>
      <c r="E91" s="7"/>
      <c r="F91" s="8"/>
      <c r="G91" s="7"/>
      <c r="H91" s="8"/>
      <c r="I91" s="7"/>
      <c r="J91" s="8"/>
      <c r="K91" s="7"/>
      <c r="L91" s="8"/>
      <c r="M91" s="7"/>
      <c r="N91" s="8"/>
      <c r="O91" s="7"/>
      <c r="P91" s="8"/>
      <c r="Q91" s="7"/>
      <c r="R91" s="8"/>
      <c r="S91" s="7"/>
      <c r="T91" s="15"/>
      <c r="U91" s="7"/>
      <c r="V91" s="15"/>
    </row>
    <row r="92" spans="1:22" ht="12.75">
      <c r="A92" s="3">
        <v>41</v>
      </c>
      <c r="B92" s="3" t="s">
        <v>34</v>
      </c>
      <c r="C92" s="57" t="s">
        <v>35</v>
      </c>
      <c r="D92" s="58"/>
      <c r="E92" s="58"/>
      <c r="F92" s="58"/>
      <c r="G92" s="58"/>
      <c r="H92" s="58"/>
      <c r="I92" s="58"/>
      <c r="J92" s="58"/>
      <c r="K92" s="58"/>
      <c r="L92" s="58"/>
      <c r="M92" s="58"/>
      <c r="N92" s="58"/>
      <c r="O92" s="58"/>
      <c r="P92" s="58"/>
      <c r="Q92" s="58"/>
      <c r="R92" s="58"/>
      <c r="S92" s="58"/>
      <c r="T92" s="58"/>
      <c r="U92" s="58"/>
      <c r="V92" s="59"/>
    </row>
    <row r="93" spans="1:22" ht="12.75">
      <c r="A93">
        <v>411</v>
      </c>
      <c r="B93" t="s">
        <v>100</v>
      </c>
      <c r="C93" s="57"/>
      <c r="D93" s="58"/>
      <c r="E93" s="58"/>
      <c r="F93" s="58"/>
      <c r="G93" s="58"/>
      <c r="H93" s="58"/>
      <c r="I93" s="58"/>
      <c r="J93" s="58"/>
      <c r="K93" s="58"/>
      <c r="L93" s="58"/>
      <c r="M93" s="58"/>
      <c r="N93" s="58"/>
      <c r="O93" s="58"/>
      <c r="P93" s="58"/>
      <c r="Q93" s="58"/>
      <c r="R93" s="58"/>
      <c r="S93" s="58"/>
      <c r="T93" s="58"/>
      <c r="U93" s="58"/>
      <c r="V93" s="59"/>
    </row>
    <row r="94" spans="3:22" ht="12.75">
      <c r="C94" s="7"/>
      <c r="D94" s="8"/>
      <c r="E94" s="7"/>
      <c r="F94" s="8"/>
      <c r="G94" s="7"/>
      <c r="H94" s="8"/>
      <c r="I94" s="7"/>
      <c r="J94" s="8"/>
      <c r="K94" s="7"/>
      <c r="L94" s="8"/>
      <c r="M94" s="7"/>
      <c r="N94" s="8"/>
      <c r="O94" s="7"/>
      <c r="P94" s="8"/>
      <c r="Q94" s="7"/>
      <c r="R94" s="8"/>
      <c r="S94" s="7"/>
      <c r="T94" s="15"/>
      <c r="U94" s="7"/>
      <c r="V94" s="15"/>
    </row>
    <row r="95" spans="1:22" ht="12.75">
      <c r="A95" s="3">
        <v>42</v>
      </c>
      <c r="B95" s="3" t="s">
        <v>6</v>
      </c>
      <c r="C95" s="9">
        <f>C149</f>
        <v>11</v>
      </c>
      <c r="D95" s="10">
        <f>SUM(D96:D99)/4</f>
        <v>-4.925000000000001</v>
      </c>
      <c r="E95" s="9">
        <f>E149</f>
        <v>12</v>
      </c>
      <c r="F95" s="10">
        <f aca="true" t="shared" si="13" ref="F95:P95">SUM(F96:F99)/4</f>
        <v>2.1499999999999995</v>
      </c>
      <c r="G95" s="9">
        <f>G149</f>
        <v>14</v>
      </c>
      <c r="H95" s="10">
        <f t="shared" si="13"/>
        <v>13.299999999999999</v>
      </c>
      <c r="I95" s="9">
        <f>I149</f>
        <v>14</v>
      </c>
      <c r="J95" s="10">
        <f t="shared" si="13"/>
        <v>24.4</v>
      </c>
      <c r="K95" s="9">
        <f>K149</f>
        <v>15</v>
      </c>
      <c r="L95" s="10">
        <f t="shared" si="13"/>
        <v>37.175000000000004</v>
      </c>
      <c r="M95" s="9">
        <f>M149</f>
        <v>15</v>
      </c>
      <c r="N95" s="10">
        <f t="shared" si="13"/>
        <v>34.775</v>
      </c>
      <c r="O95" s="9">
        <f>O149</f>
        <v>14</v>
      </c>
      <c r="P95" s="10">
        <f t="shared" si="13"/>
        <v>32.71</v>
      </c>
      <c r="Q95" s="9">
        <f>Q149</f>
        <v>15</v>
      </c>
      <c r="R95" s="10">
        <f>SUM(R96:R99)/4</f>
        <v>43.475</v>
      </c>
      <c r="S95" s="9">
        <f>S149</f>
        <v>0</v>
      </c>
      <c r="T95" s="10">
        <f>SUM(T96:T99)/4</f>
        <v>0</v>
      </c>
      <c r="U95" s="9">
        <f>U149</f>
        <v>0</v>
      </c>
      <c r="V95" s="10">
        <f>SUM(V96:V99)/4</f>
        <v>0</v>
      </c>
    </row>
    <row r="96" spans="1:22" ht="12.75">
      <c r="A96">
        <v>421</v>
      </c>
      <c r="B96" t="s">
        <v>101</v>
      </c>
      <c r="C96" s="7">
        <v>27</v>
      </c>
      <c r="D96" s="8">
        <v>-24.7</v>
      </c>
      <c r="E96" s="7">
        <v>36</v>
      </c>
      <c r="F96" s="8">
        <v>-12.7</v>
      </c>
      <c r="G96" s="7">
        <v>43</v>
      </c>
      <c r="H96" s="8">
        <v>0.8</v>
      </c>
      <c r="I96" s="7">
        <v>36</v>
      </c>
      <c r="J96" s="8">
        <v>-10.8</v>
      </c>
      <c r="K96" s="7">
        <v>41</v>
      </c>
      <c r="L96" s="8">
        <v>-2</v>
      </c>
      <c r="M96" s="7">
        <v>39</v>
      </c>
      <c r="N96" s="8">
        <v>-8.9</v>
      </c>
      <c r="O96" s="7">
        <v>50</v>
      </c>
      <c r="P96" s="8">
        <v>14.47</v>
      </c>
      <c r="Q96" s="7">
        <v>44</v>
      </c>
      <c r="R96" s="8">
        <v>18.3</v>
      </c>
      <c r="S96" s="7"/>
      <c r="T96" s="15"/>
      <c r="U96" s="7"/>
      <c r="V96" s="15"/>
    </row>
    <row r="97" spans="1:22" ht="12.75">
      <c r="A97">
        <v>422</v>
      </c>
      <c r="B97" t="s">
        <v>102</v>
      </c>
      <c r="C97" s="7">
        <v>38</v>
      </c>
      <c r="D97" s="8">
        <v>-11.4</v>
      </c>
      <c r="E97" s="7">
        <v>34</v>
      </c>
      <c r="F97" s="8">
        <v>-15.5</v>
      </c>
      <c r="G97" s="7">
        <v>44</v>
      </c>
      <c r="H97" s="8">
        <v>2.5</v>
      </c>
      <c r="I97" s="7">
        <v>47</v>
      </c>
      <c r="J97" s="8">
        <v>7</v>
      </c>
      <c r="K97" s="7">
        <v>48</v>
      </c>
      <c r="L97" s="8">
        <v>8.1</v>
      </c>
      <c r="M97" s="7">
        <v>43</v>
      </c>
      <c r="N97" s="8">
        <v>3.3</v>
      </c>
      <c r="O97" s="7">
        <v>47</v>
      </c>
      <c r="P97" s="8">
        <v>11.87</v>
      </c>
      <c r="Q97" s="7">
        <v>46</v>
      </c>
      <c r="R97" s="8">
        <v>19.1</v>
      </c>
      <c r="S97" s="7"/>
      <c r="T97" s="15"/>
      <c r="U97" s="7"/>
      <c r="V97" s="15"/>
    </row>
    <row r="98" spans="1:22" ht="12.75">
      <c r="A98">
        <v>423</v>
      </c>
      <c r="B98" t="s">
        <v>103</v>
      </c>
      <c r="C98" s="7">
        <v>62</v>
      </c>
      <c r="D98" s="8">
        <v>39.5</v>
      </c>
      <c r="E98" s="7">
        <v>65</v>
      </c>
      <c r="F98" s="8">
        <v>45.3</v>
      </c>
      <c r="G98" s="7">
        <v>63</v>
      </c>
      <c r="H98" s="8">
        <v>37.8</v>
      </c>
      <c r="I98" s="7">
        <v>64</v>
      </c>
      <c r="J98" s="8">
        <v>59.4</v>
      </c>
      <c r="K98" s="7">
        <v>62</v>
      </c>
      <c r="L98" s="8">
        <v>56.7</v>
      </c>
      <c r="M98" s="7">
        <v>64</v>
      </c>
      <c r="N98" s="8">
        <v>57.7</v>
      </c>
      <c r="O98" s="7">
        <v>65</v>
      </c>
      <c r="P98" s="8">
        <v>60.34</v>
      </c>
      <c r="Q98" s="7">
        <v>67</v>
      </c>
      <c r="R98" s="8">
        <v>67.2</v>
      </c>
      <c r="S98" s="7"/>
      <c r="T98" s="15"/>
      <c r="U98" s="7"/>
      <c r="V98" s="15"/>
    </row>
    <row r="99" spans="1:22" ht="12.75">
      <c r="A99">
        <v>424</v>
      </c>
      <c r="B99" t="s">
        <v>104</v>
      </c>
      <c r="C99" s="7">
        <v>30</v>
      </c>
      <c r="D99" s="8">
        <v>-23.1</v>
      </c>
      <c r="E99" s="7">
        <v>41</v>
      </c>
      <c r="F99" s="8">
        <v>-8.5</v>
      </c>
      <c r="G99" s="7">
        <v>53</v>
      </c>
      <c r="H99" s="8">
        <v>12.1</v>
      </c>
      <c r="I99" s="7">
        <v>57</v>
      </c>
      <c r="J99" s="8">
        <v>42</v>
      </c>
      <c r="K99" s="7">
        <v>73</v>
      </c>
      <c r="L99" s="8">
        <v>85.9</v>
      </c>
      <c r="M99" s="7">
        <v>73</v>
      </c>
      <c r="N99" s="8">
        <v>87</v>
      </c>
      <c r="O99" s="7">
        <v>56</v>
      </c>
      <c r="P99" s="8">
        <v>44.16</v>
      </c>
      <c r="Q99" s="7">
        <v>68</v>
      </c>
      <c r="R99" s="8">
        <v>69.3</v>
      </c>
      <c r="S99" s="7"/>
      <c r="T99" s="15"/>
      <c r="U99" s="7"/>
      <c r="V99" s="15"/>
    </row>
    <row r="100" spans="3:22" ht="12.75">
      <c r="C100" s="7"/>
      <c r="D100" s="8"/>
      <c r="E100" s="7"/>
      <c r="F100" s="8"/>
      <c r="G100" s="7"/>
      <c r="H100" s="8"/>
      <c r="I100" s="7"/>
      <c r="J100" s="8"/>
      <c r="K100" s="7"/>
      <c r="L100" s="8"/>
      <c r="M100" s="7"/>
      <c r="N100" s="8"/>
      <c r="O100" s="7"/>
      <c r="P100" s="8"/>
      <c r="Q100" s="7"/>
      <c r="R100" s="8"/>
      <c r="S100" s="7"/>
      <c r="T100" s="15"/>
      <c r="U100" s="7"/>
      <c r="V100" s="15"/>
    </row>
    <row r="101" spans="1:22" ht="12.75">
      <c r="A101" s="3">
        <v>43</v>
      </c>
      <c r="B101" s="3" t="s">
        <v>7</v>
      </c>
      <c r="C101" s="9">
        <f>C150</f>
        <v>7</v>
      </c>
      <c r="D101" s="10">
        <f>SUM(D102:D107)/6</f>
        <v>-20.53333333333333</v>
      </c>
      <c r="E101" s="9">
        <f>E150</f>
        <v>3</v>
      </c>
      <c r="F101" s="10">
        <f aca="true" t="shared" si="14" ref="F101:P101">SUM(F102:F107)/6</f>
        <v>-23.849999999999998</v>
      </c>
      <c r="G101" s="9">
        <f>G150</f>
        <v>8</v>
      </c>
      <c r="H101" s="10">
        <f t="shared" si="14"/>
        <v>-11.6</v>
      </c>
      <c r="I101" s="9">
        <f>I150</f>
        <v>5</v>
      </c>
      <c r="J101" s="10">
        <f t="shared" si="14"/>
        <v>-30.566666666666666</v>
      </c>
      <c r="K101" s="9">
        <f>K150</f>
        <v>7</v>
      </c>
      <c r="L101" s="10">
        <f t="shared" si="14"/>
        <v>-29.416666666666668</v>
      </c>
      <c r="M101" s="9">
        <f>M150</f>
        <v>7</v>
      </c>
      <c r="N101" s="10">
        <f t="shared" si="14"/>
        <v>-19.96666666666667</v>
      </c>
      <c r="O101" s="9">
        <f>O150</f>
        <v>6</v>
      </c>
      <c r="P101" s="10">
        <f t="shared" si="14"/>
        <v>-24.371666666666666</v>
      </c>
      <c r="Q101" s="9">
        <f>Q150</f>
        <v>6</v>
      </c>
      <c r="R101" s="10">
        <f>SUM(R102:R107)/6</f>
        <v>-17.466666666666665</v>
      </c>
      <c r="S101" s="9">
        <f>S150</f>
        <v>0</v>
      </c>
      <c r="T101" s="10">
        <f>SUM(T102:T107)/6</f>
        <v>0</v>
      </c>
      <c r="U101" s="9">
        <f>U150</f>
        <v>0</v>
      </c>
      <c r="V101" s="10">
        <f>SUM(V102:V107)/6</f>
        <v>0</v>
      </c>
    </row>
    <row r="102" spans="1:22" ht="12.75">
      <c r="A102">
        <v>431</v>
      </c>
      <c r="B102" t="s">
        <v>105</v>
      </c>
      <c r="C102" s="7">
        <v>39</v>
      </c>
      <c r="D102" s="8">
        <v>-10.8</v>
      </c>
      <c r="E102" s="7">
        <v>37</v>
      </c>
      <c r="F102" s="8">
        <v>-11.1</v>
      </c>
      <c r="G102" s="7">
        <v>31</v>
      </c>
      <c r="H102" s="8">
        <v>-12.3</v>
      </c>
      <c r="I102" s="7">
        <v>38</v>
      </c>
      <c r="J102" s="8">
        <v>-8.5</v>
      </c>
      <c r="K102" s="7">
        <v>34</v>
      </c>
      <c r="L102" s="8">
        <v>-17.6</v>
      </c>
      <c r="M102" s="7">
        <v>29</v>
      </c>
      <c r="N102" s="8">
        <v>-27.6</v>
      </c>
      <c r="O102" s="7">
        <v>25</v>
      </c>
      <c r="P102" s="8">
        <v>-37.59</v>
      </c>
      <c r="Q102" s="7">
        <v>26</v>
      </c>
      <c r="R102" s="8">
        <v>-38</v>
      </c>
      <c r="S102" s="7"/>
      <c r="T102" s="15"/>
      <c r="U102" s="7"/>
      <c r="V102" s="15"/>
    </row>
    <row r="103" spans="1:22" ht="12.75">
      <c r="A103">
        <v>432</v>
      </c>
      <c r="B103" t="s">
        <v>106</v>
      </c>
      <c r="C103" s="7">
        <v>42</v>
      </c>
      <c r="D103" s="8">
        <v>-6.1</v>
      </c>
      <c r="E103" s="7">
        <v>42</v>
      </c>
      <c r="F103" s="8">
        <v>-8.4</v>
      </c>
      <c r="G103" s="7">
        <v>33</v>
      </c>
      <c r="H103" s="8">
        <v>-11.5</v>
      </c>
      <c r="I103" s="7">
        <v>30</v>
      </c>
      <c r="J103" s="8">
        <v>-20.7</v>
      </c>
      <c r="K103" s="7">
        <v>32</v>
      </c>
      <c r="L103" s="8">
        <v>-21.7</v>
      </c>
      <c r="M103" s="7">
        <v>40</v>
      </c>
      <c r="N103" s="8">
        <v>-7.9</v>
      </c>
      <c r="O103" s="7">
        <v>33</v>
      </c>
      <c r="P103" s="8">
        <v>-15.35</v>
      </c>
      <c r="Q103" s="7">
        <v>34</v>
      </c>
      <c r="R103" s="8">
        <v>-12.5</v>
      </c>
      <c r="S103" s="7"/>
      <c r="T103" s="15"/>
      <c r="U103" s="7"/>
      <c r="V103" s="15"/>
    </row>
    <row r="104" spans="1:22" ht="12.75">
      <c r="A104">
        <v>433</v>
      </c>
      <c r="B104" t="s">
        <v>107</v>
      </c>
      <c r="C104" s="7">
        <v>20</v>
      </c>
      <c r="D104" s="8">
        <v>-31.2</v>
      </c>
      <c r="E104" s="7">
        <v>15</v>
      </c>
      <c r="F104" s="8">
        <v>-39</v>
      </c>
      <c r="G104" s="7">
        <v>32</v>
      </c>
      <c r="H104" s="8">
        <v>-11.6</v>
      </c>
      <c r="I104" s="7">
        <v>23</v>
      </c>
      <c r="J104" s="8">
        <v>-44.2</v>
      </c>
      <c r="K104" s="7">
        <v>22</v>
      </c>
      <c r="L104" s="8">
        <v>-35.1</v>
      </c>
      <c r="M104" s="7">
        <v>32</v>
      </c>
      <c r="N104" s="8">
        <v>-21.5</v>
      </c>
      <c r="O104" s="7">
        <v>26</v>
      </c>
      <c r="P104" s="8">
        <v>-37.57</v>
      </c>
      <c r="Q104" s="7">
        <v>27</v>
      </c>
      <c r="R104" s="8">
        <v>-35.1</v>
      </c>
      <c r="S104" s="7"/>
      <c r="T104" s="15"/>
      <c r="U104" s="7"/>
      <c r="V104" s="15"/>
    </row>
    <row r="105" spans="1:22" ht="12.75">
      <c r="A105">
        <v>434</v>
      </c>
      <c r="B105" t="s">
        <v>108</v>
      </c>
      <c r="C105" s="7">
        <v>40</v>
      </c>
      <c r="D105" s="8">
        <v>-9.8</v>
      </c>
      <c r="E105" s="7">
        <v>33</v>
      </c>
      <c r="F105" s="8">
        <v>-16.1</v>
      </c>
      <c r="G105" s="7">
        <v>40</v>
      </c>
      <c r="H105" s="8">
        <v>-3</v>
      </c>
      <c r="I105" s="7">
        <v>22</v>
      </c>
      <c r="J105" s="8">
        <v>-45.3</v>
      </c>
      <c r="K105" s="7">
        <v>20</v>
      </c>
      <c r="L105" s="8">
        <v>-46</v>
      </c>
      <c r="M105" s="7">
        <v>21</v>
      </c>
      <c r="N105" s="8">
        <v>-45.2</v>
      </c>
      <c r="O105" s="7">
        <v>28</v>
      </c>
      <c r="P105" s="8">
        <v>-33.67</v>
      </c>
      <c r="Q105" s="7">
        <v>28</v>
      </c>
      <c r="R105" s="8">
        <v>-27.5</v>
      </c>
      <c r="S105" s="7"/>
      <c r="T105" s="15"/>
      <c r="U105" s="7"/>
      <c r="V105" s="15"/>
    </row>
    <row r="106" spans="1:22" ht="12.75">
      <c r="A106">
        <v>435</v>
      </c>
      <c r="B106" t="s">
        <v>109</v>
      </c>
      <c r="C106" s="7">
        <v>24</v>
      </c>
      <c r="D106" s="8">
        <v>-27.5</v>
      </c>
      <c r="E106" s="7">
        <v>20</v>
      </c>
      <c r="F106" s="8">
        <v>-32.7</v>
      </c>
      <c r="G106" s="7">
        <v>25</v>
      </c>
      <c r="H106" s="8">
        <v>-22.6</v>
      </c>
      <c r="I106" s="7">
        <v>20</v>
      </c>
      <c r="J106" s="8">
        <v>-49.8</v>
      </c>
      <c r="K106" s="7">
        <v>21</v>
      </c>
      <c r="L106" s="8">
        <v>-36.6</v>
      </c>
      <c r="M106" s="7">
        <v>26</v>
      </c>
      <c r="N106" s="8">
        <v>-33.1</v>
      </c>
      <c r="O106" s="7">
        <v>29</v>
      </c>
      <c r="P106" s="8">
        <v>-31.2</v>
      </c>
      <c r="Q106" s="7">
        <v>32</v>
      </c>
      <c r="R106" s="8">
        <v>-20.4</v>
      </c>
      <c r="S106" s="7"/>
      <c r="T106" s="15"/>
      <c r="U106" s="7"/>
      <c r="V106" s="15"/>
    </row>
    <row r="107" spans="1:22" ht="12.75">
      <c r="A107">
        <v>436</v>
      </c>
      <c r="B107" t="s">
        <v>110</v>
      </c>
      <c r="C107" s="7">
        <v>16</v>
      </c>
      <c r="D107" s="8">
        <v>-37.8</v>
      </c>
      <c r="E107" s="7">
        <v>18</v>
      </c>
      <c r="F107" s="8">
        <v>-35.8</v>
      </c>
      <c r="G107" s="7">
        <v>35</v>
      </c>
      <c r="H107" s="8">
        <v>-8.6</v>
      </c>
      <c r="I107" s="7">
        <v>33</v>
      </c>
      <c r="J107" s="8">
        <v>-14.9</v>
      </c>
      <c r="K107" s="7">
        <v>33</v>
      </c>
      <c r="L107" s="8">
        <v>-19.5</v>
      </c>
      <c r="M107" s="7">
        <v>48</v>
      </c>
      <c r="N107" s="8">
        <v>15.5</v>
      </c>
      <c r="O107" s="7">
        <v>44</v>
      </c>
      <c r="P107" s="8">
        <v>9.15</v>
      </c>
      <c r="Q107" s="7">
        <v>52</v>
      </c>
      <c r="R107" s="8">
        <v>28.7</v>
      </c>
      <c r="S107" s="7"/>
      <c r="T107" s="15"/>
      <c r="U107" s="7"/>
      <c r="V107" s="15"/>
    </row>
    <row r="108" spans="3:22" ht="12.75">
      <c r="C108" s="7"/>
      <c r="D108" s="8"/>
      <c r="E108" s="7"/>
      <c r="F108" s="8"/>
      <c r="G108" s="7"/>
      <c r="H108" s="8"/>
      <c r="I108" s="7"/>
      <c r="J108" s="8"/>
      <c r="K108" s="7"/>
      <c r="L108" s="8"/>
      <c r="M108" s="7"/>
      <c r="N108" s="8"/>
      <c r="O108" s="7"/>
      <c r="P108" s="8"/>
      <c r="Q108" s="7"/>
      <c r="R108" s="8"/>
      <c r="S108" s="7"/>
      <c r="T108" s="15"/>
      <c r="U108" s="7"/>
      <c r="V108" s="15"/>
    </row>
    <row r="109" spans="1:22" ht="12.75">
      <c r="A109" s="3">
        <v>44</v>
      </c>
      <c r="B109" s="3" t="s">
        <v>1</v>
      </c>
      <c r="C109" s="9">
        <f>C151</f>
        <v>1</v>
      </c>
      <c r="D109" s="10">
        <f>SUM(D110:D114)/4</f>
        <v>-67.675</v>
      </c>
      <c r="E109" s="9">
        <f>E151</f>
        <v>1</v>
      </c>
      <c r="F109" s="10">
        <f>SUM(F110:F114)/4</f>
        <v>-70.025</v>
      </c>
      <c r="G109" s="9">
        <f>G151</f>
        <v>1</v>
      </c>
      <c r="H109" s="10">
        <f>SUM(H110:H114)/4</f>
        <v>-67.32499999999999</v>
      </c>
      <c r="I109" s="9">
        <f>I151</f>
        <v>1</v>
      </c>
      <c r="J109" s="10">
        <f>SUM(J110:J114)/4</f>
        <v>-74</v>
      </c>
      <c r="K109" s="9">
        <f>K151</f>
        <v>1</v>
      </c>
      <c r="L109" s="10">
        <f>SUM(L110:L114)/4</f>
        <v>-79.67499999999998</v>
      </c>
      <c r="M109" s="9">
        <f>M151</f>
        <v>1</v>
      </c>
      <c r="N109" s="10">
        <f>SUM(N110:N114)/4</f>
        <v>-86.3</v>
      </c>
      <c r="O109" s="9">
        <f>O151</f>
        <v>1</v>
      </c>
      <c r="P109" s="10">
        <f>SUM(P110:P114)/4</f>
        <v>-101.1825</v>
      </c>
      <c r="Q109" s="9">
        <f>Q151</f>
        <v>1</v>
      </c>
      <c r="R109" s="10">
        <f>SUM(R110:R114)/4</f>
        <v>-101.625</v>
      </c>
      <c r="S109" s="9">
        <f>S151</f>
        <v>0</v>
      </c>
      <c r="T109" s="10">
        <f>SUM(T110:T114)/4</f>
        <v>0</v>
      </c>
      <c r="U109" s="9">
        <f>U151</f>
        <v>0</v>
      </c>
      <c r="V109" s="10">
        <f>SUM(V110:V114)/4</f>
        <v>0</v>
      </c>
    </row>
    <row r="110" spans="1:22" ht="12.75">
      <c r="A110">
        <v>441</v>
      </c>
      <c r="B110" t="s">
        <v>111</v>
      </c>
      <c r="C110" s="7">
        <v>4</v>
      </c>
      <c r="D110" s="8">
        <v>-65.2</v>
      </c>
      <c r="E110" s="7">
        <v>5</v>
      </c>
      <c r="F110" s="8">
        <v>-62.8</v>
      </c>
      <c r="G110" s="7">
        <v>13</v>
      </c>
      <c r="H110" s="8">
        <v>-52.7</v>
      </c>
      <c r="I110" s="7">
        <v>10</v>
      </c>
      <c r="J110" s="8">
        <v>-66</v>
      </c>
      <c r="K110" s="7">
        <v>12</v>
      </c>
      <c r="L110" s="8">
        <v>-67.1</v>
      </c>
      <c r="M110" s="7">
        <v>14</v>
      </c>
      <c r="N110" s="8">
        <v>-63.7</v>
      </c>
      <c r="O110" s="7">
        <v>4</v>
      </c>
      <c r="P110" s="8">
        <v>-94.79</v>
      </c>
      <c r="Q110" s="7">
        <v>5</v>
      </c>
      <c r="R110" s="8">
        <v>-96.5</v>
      </c>
      <c r="S110" s="7"/>
      <c r="T110" s="15"/>
      <c r="U110" s="7"/>
      <c r="V110" s="15"/>
    </row>
    <row r="111" spans="1:22" ht="12.75">
      <c r="A111">
        <v>442</v>
      </c>
      <c r="B111" t="s">
        <v>112</v>
      </c>
      <c r="C111" s="7">
        <v>9</v>
      </c>
      <c r="D111" s="8">
        <v>-58.7</v>
      </c>
      <c r="E111" s="7">
        <v>7</v>
      </c>
      <c r="F111" s="8">
        <v>-61.7</v>
      </c>
      <c r="G111" s="7">
        <v>8</v>
      </c>
      <c r="H111" s="8">
        <v>-62</v>
      </c>
      <c r="I111" s="7">
        <v>2</v>
      </c>
      <c r="J111" s="8">
        <v>-91.1</v>
      </c>
      <c r="K111" s="7">
        <v>3</v>
      </c>
      <c r="L111" s="8">
        <v>-98.3</v>
      </c>
      <c r="M111" s="7">
        <v>2</v>
      </c>
      <c r="N111" s="8">
        <v>-114.5</v>
      </c>
      <c r="O111" s="7">
        <v>2</v>
      </c>
      <c r="P111" s="8">
        <v>-133.2</v>
      </c>
      <c r="Q111" s="7">
        <v>2</v>
      </c>
      <c r="R111" s="8">
        <v>-129.8</v>
      </c>
      <c r="S111" s="7"/>
      <c r="T111" s="15"/>
      <c r="U111" s="7"/>
      <c r="V111" s="15"/>
    </row>
    <row r="112" spans="1:22" ht="12.75">
      <c r="A112">
        <v>443</v>
      </c>
      <c r="B112" t="s">
        <v>113</v>
      </c>
      <c r="C112" s="7">
        <v>2</v>
      </c>
      <c r="D112" s="8">
        <v>-83.6</v>
      </c>
      <c r="E112" s="7">
        <v>2</v>
      </c>
      <c r="F112" s="8">
        <v>-90.4</v>
      </c>
      <c r="G112" s="7">
        <v>4</v>
      </c>
      <c r="H112" s="8">
        <v>-85</v>
      </c>
      <c r="I112" s="7">
        <v>3</v>
      </c>
      <c r="J112" s="8">
        <v>-90.2</v>
      </c>
      <c r="K112" s="7">
        <v>2</v>
      </c>
      <c r="L112" s="8">
        <v>-101.9</v>
      </c>
      <c r="M112" s="7">
        <v>3</v>
      </c>
      <c r="N112" s="8">
        <v>-113.5</v>
      </c>
      <c r="O112" s="7">
        <v>3</v>
      </c>
      <c r="P112" s="8">
        <v>-121.5</v>
      </c>
      <c r="Q112" s="7">
        <v>3</v>
      </c>
      <c r="R112" s="8">
        <v>-127.8</v>
      </c>
      <c r="S112" s="7"/>
      <c r="T112" s="15"/>
      <c r="U112" s="7"/>
      <c r="V112" s="15"/>
    </row>
    <row r="113" spans="1:22" ht="12.75">
      <c r="A113">
        <v>444</v>
      </c>
      <c r="B113" t="s">
        <v>114</v>
      </c>
      <c r="C113" s="62" t="s">
        <v>35</v>
      </c>
      <c r="D113" s="63"/>
      <c r="E113" s="63"/>
      <c r="F113" s="63"/>
      <c r="G113" s="63"/>
      <c r="H113" s="63"/>
      <c r="I113" s="63"/>
      <c r="J113" s="63"/>
      <c r="K113" s="63"/>
      <c r="L113" s="63"/>
      <c r="M113" s="63"/>
      <c r="N113" s="63"/>
      <c r="O113" s="63"/>
      <c r="P113" s="63"/>
      <c r="Q113" s="63"/>
      <c r="R113" s="63"/>
      <c r="S113" s="63"/>
      <c r="T113" s="63"/>
      <c r="U113" s="63"/>
      <c r="V113" s="64"/>
    </row>
    <row r="114" spans="1:22" ht="12.75">
      <c r="A114">
        <v>445</v>
      </c>
      <c r="B114" t="s">
        <v>115</v>
      </c>
      <c r="C114" s="7">
        <v>6</v>
      </c>
      <c r="D114" s="8">
        <v>-63.2</v>
      </c>
      <c r="E114" s="7">
        <v>4</v>
      </c>
      <c r="F114" s="8">
        <v>-65.2</v>
      </c>
      <c r="G114" s="7">
        <v>5</v>
      </c>
      <c r="H114" s="8">
        <v>-69.6</v>
      </c>
      <c r="I114" s="7">
        <v>21</v>
      </c>
      <c r="J114" s="8">
        <v>-48.7</v>
      </c>
      <c r="K114" s="7">
        <v>18</v>
      </c>
      <c r="L114" s="8">
        <v>-51.4</v>
      </c>
      <c r="M114" s="7">
        <v>17</v>
      </c>
      <c r="N114" s="8">
        <v>-53.5</v>
      </c>
      <c r="O114" s="7">
        <v>18</v>
      </c>
      <c r="P114" s="8">
        <v>-55.24</v>
      </c>
      <c r="Q114" s="7">
        <v>18</v>
      </c>
      <c r="R114" s="8">
        <v>-52.4</v>
      </c>
      <c r="S114" s="7"/>
      <c r="T114" s="15"/>
      <c r="U114" s="7"/>
      <c r="V114" s="15"/>
    </row>
    <row r="115" spans="3:22" ht="12.75">
      <c r="C115" s="7"/>
      <c r="D115" s="8"/>
      <c r="E115" s="7"/>
      <c r="F115" s="8"/>
      <c r="G115" s="7"/>
      <c r="H115" s="8"/>
      <c r="I115" s="7"/>
      <c r="J115" s="8"/>
      <c r="K115" s="7"/>
      <c r="L115" s="8"/>
      <c r="M115" s="7"/>
      <c r="N115" s="8"/>
      <c r="O115" s="7"/>
      <c r="P115" s="8"/>
      <c r="Q115" s="7"/>
      <c r="R115" s="8"/>
      <c r="S115" s="7"/>
      <c r="T115" s="15"/>
      <c r="U115" s="7"/>
      <c r="V115" s="15"/>
    </row>
    <row r="116" spans="1:22" ht="12.75">
      <c r="A116" s="3">
        <v>51</v>
      </c>
      <c r="B116" s="3" t="s">
        <v>30</v>
      </c>
      <c r="C116" s="9">
        <f>C152</f>
        <v>13</v>
      </c>
      <c r="D116" s="10">
        <f>SUM(D117:D120)/4</f>
        <v>10.500000000000002</v>
      </c>
      <c r="E116" s="9">
        <f>E152</f>
        <v>13</v>
      </c>
      <c r="F116" s="10">
        <f>SUM(F117:F120)/4</f>
        <v>6.950000000000001</v>
      </c>
      <c r="G116" s="9">
        <f>G152</f>
        <v>13</v>
      </c>
      <c r="H116" s="10">
        <f>SUM(H117:H120)/4</f>
        <v>5.5</v>
      </c>
      <c r="I116" s="9">
        <f>I152</f>
        <v>12</v>
      </c>
      <c r="J116" s="10">
        <f>SUM(J117:J120)/4</f>
        <v>15.899999999999999</v>
      </c>
      <c r="K116" s="9">
        <f>K152</f>
        <v>13</v>
      </c>
      <c r="L116" s="10">
        <f>SUM(L117:L120)/4</f>
        <v>18.25</v>
      </c>
      <c r="M116" s="9">
        <f>M152</f>
        <v>10</v>
      </c>
      <c r="N116" s="10">
        <f>SUM(N117:N120)/4</f>
        <v>-2.8000000000000007</v>
      </c>
      <c r="O116" s="9">
        <f>O152</f>
        <v>11</v>
      </c>
      <c r="P116" s="10">
        <f>SUM(P117:P120)/4</f>
        <v>-4.902500000000002</v>
      </c>
      <c r="Q116" s="9">
        <f>Q152</f>
        <v>11</v>
      </c>
      <c r="R116" s="10">
        <f>SUM(R117:R120)/4</f>
        <v>1.075000000000001</v>
      </c>
      <c r="S116" s="9">
        <f>S152</f>
        <v>0</v>
      </c>
      <c r="T116" s="10">
        <f>SUM(T117:T120)/4</f>
        <v>0</v>
      </c>
      <c r="U116" s="9">
        <f>U152</f>
        <v>0</v>
      </c>
      <c r="V116" s="10">
        <f>SUM(V117:V120)/4</f>
        <v>0</v>
      </c>
    </row>
    <row r="117" spans="1:22" ht="12.75">
      <c r="A117">
        <v>511</v>
      </c>
      <c r="B117" t="s">
        <v>116</v>
      </c>
      <c r="C117" s="7">
        <v>34</v>
      </c>
      <c r="D117" s="8">
        <v>-17.9</v>
      </c>
      <c r="E117" s="7">
        <v>30</v>
      </c>
      <c r="F117" s="8">
        <v>-20.8</v>
      </c>
      <c r="G117" s="7">
        <v>27</v>
      </c>
      <c r="H117" s="8">
        <v>-17</v>
      </c>
      <c r="I117" s="7">
        <v>44</v>
      </c>
      <c r="J117" s="8">
        <v>1.1</v>
      </c>
      <c r="K117" s="7">
        <v>47</v>
      </c>
      <c r="L117" s="8">
        <v>5.3</v>
      </c>
      <c r="M117" s="7">
        <v>30</v>
      </c>
      <c r="N117" s="8">
        <v>-27</v>
      </c>
      <c r="O117" s="7">
        <v>27</v>
      </c>
      <c r="P117" s="8">
        <v>-34.13</v>
      </c>
      <c r="Q117" s="7">
        <v>29</v>
      </c>
      <c r="R117" s="8">
        <v>-25.2</v>
      </c>
      <c r="S117" s="7"/>
      <c r="T117" s="15"/>
      <c r="U117" s="7"/>
      <c r="V117" s="15"/>
    </row>
    <row r="118" spans="1:22" ht="12.75">
      <c r="A118">
        <v>513</v>
      </c>
      <c r="B118" t="s">
        <v>117</v>
      </c>
      <c r="C118" s="7">
        <v>22</v>
      </c>
      <c r="D118" s="8">
        <v>-29</v>
      </c>
      <c r="E118" s="7">
        <v>22</v>
      </c>
      <c r="F118" s="8">
        <v>-30</v>
      </c>
      <c r="G118" s="7">
        <v>21</v>
      </c>
      <c r="H118" s="8">
        <v>-27.9</v>
      </c>
      <c r="I118" s="7">
        <v>37</v>
      </c>
      <c r="J118" s="8">
        <v>-9.2</v>
      </c>
      <c r="K118" s="7">
        <v>40</v>
      </c>
      <c r="L118" s="8">
        <v>-4.4</v>
      </c>
      <c r="M118" s="7">
        <v>31</v>
      </c>
      <c r="N118" s="8">
        <v>-26.7</v>
      </c>
      <c r="O118" s="7">
        <v>24</v>
      </c>
      <c r="P118" s="8">
        <v>-38.68</v>
      </c>
      <c r="Q118" s="7">
        <v>22</v>
      </c>
      <c r="R118" s="8">
        <v>-48.4</v>
      </c>
      <c r="S118" s="7"/>
      <c r="T118" s="15"/>
      <c r="U118" s="7"/>
      <c r="V118" s="15"/>
    </row>
    <row r="119" spans="1:22" ht="12.75">
      <c r="A119">
        <v>514</v>
      </c>
      <c r="B119" t="s">
        <v>118</v>
      </c>
      <c r="C119" s="7">
        <v>56</v>
      </c>
      <c r="D119" s="8">
        <v>24.5</v>
      </c>
      <c r="E119" s="7">
        <v>56</v>
      </c>
      <c r="F119" s="8">
        <v>20.4</v>
      </c>
      <c r="G119" s="7">
        <v>55</v>
      </c>
      <c r="H119" s="8">
        <v>14.4</v>
      </c>
      <c r="I119" s="7">
        <v>50</v>
      </c>
      <c r="J119" s="8">
        <v>14.4</v>
      </c>
      <c r="K119" s="7">
        <v>49</v>
      </c>
      <c r="L119" s="8">
        <v>12.6</v>
      </c>
      <c r="M119" s="7">
        <v>44</v>
      </c>
      <c r="N119" s="8">
        <v>4.5</v>
      </c>
      <c r="O119" s="7">
        <v>42</v>
      </c>
      <c r="P119" s="8">
        <v>4.07</v>
      </c>
      <c r="Q119" s="7">
        <v>45</v>
      </c>
      <c r="R119" s="8">
        <v>18.6</v>
      </c>
      <c r="S119" s="7"/>
      <c r="T119" s="15"/>
      <c r="U119" s="7"/>
      <c r="V119" s="15"/>
    </row>
    <row r="120" spans="1:22" ht="12.75">
      <c r="A120">
        <v>515</v>
      </c>
      <c r="B120" t="s">
        <v>119</v>
      </c>
      <c r="C120" s="7">
        <v>69</v>
      </c>
      <c r="D120" s="8">
        <v>64.4</v>
      </c>
      <c r="E120" s="7">
        <v>69</v>
      </c>
      <c r="F120" s="8">
        <v>58.2</v>
      </c>
      <c r="G120" s="7">
        <v>69</v>
      </c>
      <c r="H120" s="8">
        <v>52.5</v>
      </c>
      <c r="I120" s="7">
        <v>63</v>
      </c>
      <c r="J120" s="8">
        <v>57.3</v>
      </c>
      <c r="K120" s="7">
        <v>63</v>
      </c>
      <c r="L120" s="8">
        <v>59.5</v>
      </c>
      <c r="M120" s="7">
        <v>58</v>
      </c>
      <c r="N120" s="8">
        <v>38</v>
      </c>
      <c r="O120" s="7">
        <v>60</v>
      </c>
      <c r="P120" s="8">
        <v>49.13</v>
      </c>
      <c r="Q120" s="7">
        <v>62</v>
      </c>
      <c r="R120" s="8">
        <v>59.3</v>
      </c>
      <c r="S120" s="7"/>
      <c r="T120" s="15"/>
      <c r="U120" s="7"/>
      <c r="V120" s="15"/>
    </row>
    <row r="121" spans="3:22" ht="12.75">
      <c r="C121" s="7"/>
      <c r="D121" s="8"/>
      <c r="E121" s="7"/>
      <c r="F121" s="8"/>
      <c r="G121" s="7"/>
      <c r="H121" s="8"/>
      <c r="I121" s="7"/>
      <c r="J121" s="8"/>
      <c r="K121" s="7"/>
      <c r="L121" s="8"/>
      <c r="M121" s="7"/>
      <c r="N121" s="8"/>
      <c r="O121" s="7"/>
      <c r="P121" s="8"/>
      <c r="Q121" s="7"/>
      <c r="R121" s="8"/>
      <c r="S121" s="7"/>
      <c r="T121" s="15"/>
      <c r="U121" s="7"/>
      <c r="V121" s="15"/>
    </row>
    <row r="122" spans="1:22" ht="12.75">
      <c r="A122" s="3">
        <v>52</v>
      </c>
      <c r="B122" s="3" t="s">
        <v>8</v>
      </c>
      <c r="C122" s="9">
        <f>C153</f>
        <v>9</v>
      </c>
      <c r="D122" s="10">
        <f>SUM(D123:D127)/5</f>
        <v>-9.88</v>
      </c>
      <c r="E122" s="9">
        <f>E153</f>
        <v>9</v>
      </c>
      <c r="F122" s="10">
        <f aca="true" t="shared" si="15" ref="F122:P122">SUM(F123:F127)/5</f>
        <v>-12.34</v>
      </c>
      <c r="G122" s="9">
        <f>G153</f>
        <v>9</v>
      </c>
      <c r="H122" s="10">
        <f t="shared" si="15"/>
        <v>-10.02</v>
      </c>
      <c r="I122" s="9">
        <f>I153</f>
        <v>8</v>
      </c>
      <c r="J122" s="10">
        <f t="shared" si="15"/>
        <v>-14.800000000000002</v>
      </c>
      <c r="K122" s="9">
        <f>K153</f>
        <v>8</v>
      </c>
      <c r="L122" s="10">
        <f t="shared" si="15"/>
        <v>-10.96</v>
      </c>
      <c r="M122" s="9">
        <f>M153</f>
        <v>8</v>
      </c>
      <c r="N122" s="10">
        <f t="shared" si="15"/>
        <v>-15.939999999999998</v>
      </c>
      <c r="O122" s="9">
        <f>O153</f>
        <v>8</v>
      </c>
      <c r="P122" s="10">
        <f t="shared" si="15"/>
        <v>-15.446000000000002</v>
      </c>
      <c r="Q122" s="9">
        <f>Q153</f>
        <v>8</v>
      </c>
      <c r="R122" s="10">
        <f>SUM(R123:R127)/5</f>
        <v>-15.34</v>
      </c>
      <c r="S122" s="9">
        <f>S153</f>
        <v>0</v>
      </c>
      <c r="T122" s="10">
        <f>SUM(T123:T127)/5</f>
        <v>0</v>
      </c>
      <c r="U122" s="9">
        <f>U153</f>
        <v>0</v>
      </c>
      <c r="V122" s="10">
        <f>SUM(V123:V127)/5</f>
        <v>0</v>
      </c>
    </row>
    <row r="123" spans="1:22" ht="12.75">
      <c r="A123">
        <v>521</v>
      </c>
      <c r="B123" t="s">
        <v>120</v>
      </c>
      <c r="C123" s="7">
        <v>48</v>
      </c>
      <c r="D123" s="8">
        <v>3.9</v>
      </c>
      <c r="E123" s="7">
        <v>52</v>
      </c>
      <c r="F123" s="8">
        <v>9.5</v>
      </c>
      <c r="G123" s="7">
        <v>51</v>
      </c>
      <c r="H123" s="8">
        <v>10.6</v>
      </c>
      <c r="I123" s="7">
        <v>35</v>
      </c>
      <c r="J123" s="8">
        <v>-12.9</v>
      </c>
      <c r="K123" s="7">
        <v>36</v>
      </c>
      <c r="L123" s="8">
        <v>-13.2</v>
      </c>
      <c r="M123" s="7">
        <v>34</v>
      </c>
      <c r="N123" s="8">
        <v>-13.5</v>
      </c>
      <c r="O123" s="7">
        <v>32</v>
      </c>
      <c r="P123" s="8">
        <v>-24.81</v>
      </c>
      <c r="Q123" s="7">
        <v>33</v>
      </c>
      <c r="R123" s="8">
        <v>-19</v>
      </c>
      <c r="S123" s="7"/>
      <c r="T123" s="15"/>
      <c r="U123" s="7"/>
      <c r="V123" s="15"/>
    </row>
    <row r="124" spans="1:22" ht="12.75">
      <c r="A124">
        <v>522</v>
      </c>
      <c r="B124" t="s">
        <v>121</v>
      </c>
      <c r="C124" s="7">
        <v>11</v>
      </c>
      <c r="D124" s="8">
        <v>-54.3</v>
      </c>
      <c r="E124" s="7">
        <v>10</v>
      </c>
      <c r="F124" s="8">
        <v>-55.1</v>
      </c>
      <c r="G124" s="7">
        <v>9</v>
      </c>
      <c r="H124" s="8">
        <v>-61.1</v>
      </c>
      <c r="I124" s="7">
        <v>5</v>
      </c>
      <c r="J124" s="8">
        <v>-80.3</v>
      </c>
      <c r="K124" s="7">
        <v>13</v>
      </c>
      <c r="L124" s="8">
        <v>-66.2</v>
      </c>
      <c r="M124" s="7">
        <v>5</v>
      </c>
      <c r="N124" s="8">
        <v>-76.4</v>
      </c>
      <c r="O124" s="7">
        <v>8</v>
      </c>
      <c r="P124" s="8">
        <v>-73.29</v>
      </c>
      <c r="Q124" s="7">
        <v>6</v>
      </c>
      <c r="R124" s="8">
        <v>-96</v>
      </c>
      <c r="S124" s="7"/>
      <c r="T124" s="15"/>
      <c r="U124" s="7"/>
      <c r="V124" s="15"/>
    </row>
    <row r="125" spans="1:22" ht="12.75">
      <c r="A125">
        <v>523</v>
      </c>
      <c r="B125" t="s">
        <v>122</v>
      </c>
      <c r="C125" s="7">
        <v>65</v>
      </c>
      <c r="D125" s="8">
        <v>47.3</v>
      </c>
      <c r="E125" s="7">
        <v>61</v>
      </c>
      <c r="F125" s="8">
        <v>34.4</v>
      </c>
      <c r="G125" s="7">
        <v>60</v>
      </c>
      <c r="H125" s="8">
        <v>22.9</v>
      </c>
      <c r="I125" s="7">
        <v>55</v>
      </c>
      <c r="J125" s="8">
        <v>25.4</v>
      </c>
      <c r="K125" s="7">
        <v>51</v>
      </c>
      <c r="L125" s="8">
        <v>19.7</v>
      </c>
      <c r="M125" s="7">
        <v>51</v>
      </c>
      <c r="N125" s="8">
        <v>24.9</v>
      </c>
      <c r="O125" s="7">
        <v>55</v>
      </c>
      <c r="P125" s="8">
        <v>40.62</v>
      </c>
      <c r="Q125" s="7">
        <v>58</v>
      </c>
      <c r="R125" s="8">
        <v>50</v>
      </c>
      <c r="S125" s="7"/>
      <c r="T125" s="15"/>
      <c r="U125" s="7"/>
      <c r="V125" s="15"/>
    </row>
    <row r="126" spans="1:22" ht="12.75">
      <c r="A126">
        <v>524</v>
      </c>
      <c r="B126" t="s">
        <v>123</v>
      </c>
      <c r="C126" s="7">
        <v>28</v>
      </c>
      <c r="D126" s="8">
        <v>-23.2</v>
      </c>
      <c r="E126" s="7">
        <v>24</v>
      </c>
      <c r="F126" s="8">
        <v>-28.1</v>
      </c>
      <c r="G126" s="7">
        <v>29</v>
      </c>
      <c r="H126" s="8">
        <v>-16</v>
      </c>
      <c r="I126" s="7">
        <v>43</v>
      </c>
      <c r="J126" s="8">
        <v>-1.4</v>
      </c>
      <c r="K126" s="7">
        <v>45</v>
      </c>
      <c r="L126" s="8">
        <v>4</v>
      </c>
      <c r="M126" s="7">
        <v>41</v>
      </c>
      <c r="N126" s="8">
        <v>-3.1</v>
      </c>
      <c r="O126" s="7">
        <v>37</v>
      </c>
      <c r="P126" s="8">
        <v>-8.23</v>
      </c>
      <c r="Q126" s="7">
        <v>36</v>
      </c>
      <c r="R126" s="8">
        <v>-5.4</v>
      </c>
      <c r="S126" s="7"/>
      <c r="T126" s="15"/>
      <c r="U126" s="7"/>
      <c r="V126" s="15"/>
    </row>
    <row r="127" spans="1:22" ht="12.75">
      <c r="A127">
        <v>525</v>
      </c>
      <c r="B127" t="s">
        <v>124</v>
      </c>
      <c r="C127" s="7">
        <v>29</v>
      </c>
      <c r="D127" s="8">
        <v>-23.1</v>
      </c>
      <c r="E127" s="7">
        <v>29</v>
      </c>
      <c r="F127" s="8">
        <v>-22.4</v>
      </c>
      <c r="G127" s="7">
        <v>37</v>
      </c>
      <c r="H127" s="8">
        <v>-6.5</v>
      </c>
      <c r="I127" s="7">
        <v>42</v>
      </c>
      <c r="J127" s="8">
        <v>-4.8</v>
      </c>
      <c r="K127" s="7">
        <v>42</v>
      </c>
      <c r="L127" s="8">
        <v>0.9</v>
      </c>
      <c r="M127" s="7">
        <v>36</v>
      </c>
      <c r="N127" s="8">
        <v>-11.6</v>
      </c>
      <c r="O127" s="7">
        <v>36</v>
      </c>
      <c r="P127" s="8">
        <v>-11.52</v>
      </c>
      <c r="Q127" s="7">
        <v>35</v>
      </c>
      <c r="R127" s="8">
        <v>-6.3</v>
      </c>
      <c r="S127" s="7"/>
      <c r="T127" s="15"/>
      <c r="U127" s="7"/>
      <c r="V127" s="15"/>
    </row>
    <row r="128" spans="3:22" ht="12.75">
      <c r="C128" s="7"/>
      <c r="D128" s="8"/>
      <c r="E128" s="7"/>
      <c r="F128" s="8"/>
      <c r="G128" s="7"/>
      <c r="H128" s="8"/>
      <c r="I128" s="7"/>
      <c r="J128" s="8"/>
      <c r="K128" s="7"/>
      <c r="L128" s="8"/>
      <c r="M128" s="7"/>
      <c r="N128" s="8"/>
      <c r="O128" s="7"/>
      <c r="P128" s="8"/>
      <c r="Q128" s="7"/>
      <c r="R128" s="8"/>
      <c r="S128" s="7"/>
      <c r="T128" s="15"/>
      <c r="U128" s="7"/>
      <c r="V128" s="15"/>
    </row>
    <row r="129" spans="1:22" ht="12.75">
      <c r="A129" s="3">
        <v>53</v>
      </c>
      <c r="B129" s="3" t="s">
        <v>9</v>
      </c>
      <c r="C129" s="9">
        <f>C154</f>
        <v>8</v>
      </c>
      <c r="D129" s="10">
        <f>SUM(D130:D134)/5</f>
        <v>-13.98</v>
      </c>
      <c r="E129" s="9">
        <f>E154</f>
        <v>8</v>
      </c>
      <c r="F129" s="10">
        <f aca="true" t="shared" si="16" ref="F129:P129">SUM(F130:F134)/5</f>
        <v>-14.540000000000001</v>
      </c>
      <c r="G129" s="9">
        <f>G154</f>
        <v>11</v>
      </c>
      <c r="H129" s="10">
        <f t="shared" si="16"/>
        <v>-7.419999999999999</v>
      </c>
      <c r="I129" s="9">
        <f>I154</f>
        <v>10</v>
      </c>
      <c r="J129" s="10">
        <f t="shared" si="16"/>
        <v>-0.18000000000000044</v>
      </c>
      <c r="K129" s="9">
        <f>K154</f>
        <v>10</v>
      </c>
      <c r="L129" s="10">
        <f t="shared" si="16"/>
        <v>-0.07999999999999971</v>
      </c>
      <c r="M129" s="9">
        <f>M154</f>
        <v>11</v>
      </c>
      <c r="N129" s="10">
        <f t="shared" si="16"/>
        <v>-2.1799999999999997</v>
      </c>
      <c r="O129" s="9">
        <f>O154</f>
        <v>10</v>
      </c>
      <c r="P129" s="10">
        <f t="shared" si="16"/>
        <v>-11.018</v>
      </c>
      <c r="Q129" s="9">
        <f>Q154</f>
        <v>10</v>
      </c>
      <c r="R129" s="10">
        <f>SUM(R130:R134)/5</f>
        <v>-0.7799999999999983</v>
      </c>
      <c r="S129" s="9">
        <f>S154</f>
        <v>0</v>
      </c>
      <c r="T129" s="10">
        <f>SUM(T130:T134)/5</f>
        <v>0</v>
      </c>
      <c r="U129" s="9">
        <f>U154</f>
        <v>0</v>
      </c>
      <c r="V129" s="10">
        <f>SUM(V130:V134)/5</f>
        <v>0</v>
      </c>
    </row>
    <row r="130" spans="1:22" ht="12.75">
      <c r="A130">
        <v>531</v>
      </c>
      <c r="B130" t="s">
        <v>125</v>
      </c>
      <c r="C130" s="7">
        <v>26</v>
      </c>
      <c r="D130" s="8">
        <v>-25.6</v>
      </c>
      <c r="E130" s="7">
        <v>25</v>
      </c>
      <c r="F130" s="8">
        <v>-27.9</v>
      </c>
      <c r="G130" s="7">
        <v>26</v>
      </c>
      <c r="H130" s="8">
        <v>-20.8</v>
      </c>
      <c r="I130" s="7">
        <v>31</v>
      </c>
      <c r="J130" s="8">
        <v>-19.1</v>
      </c>
      <c r="K130" s="7">
        <v>24</v>
      </c>
      <c r="L130" s="8">
        <v>-33.7</v>
      </c>
      <c r="M130" s="7">
        <v>23</v>
      </c>
      <c r="N130" s="8">
        <v>-43.4</v>
      </c>
      <c r="O130" s="7">
        <v>15</v>
      </c>
      <c r="P130" s="8">
        <v>-58.52</v>
      </c>
      <c r="Q130" s="7">
        <v>17</v>
      </c>
      <c r="R130" s="8">
        <v>-57.3</v>
      </c>
      <c r="S130" s="7"/>
      <c r="T130" s="15"/>
      <c r="U130" s="7"/>
      <c r="V130" s="15"/>
    </row>
    <row r="131" spans="1:22" ht="12.75">
      <c r="A131">
        <v>532</v>
      </c>
      <c r="B131" t="s">
        <v>126</v>
      </c>
      <c r="C131" s="7">
        <v>51</v>
      </c>
      <c r="D131" s="8">
        <v>7.4</v>
      </c>
      <c r="E131" s="7">
        <v>45</v>
      </c>
      <c r="F131" s="8">
        <v>-0.5</v>
      </c>
      <c r="G131" s="7">
        <v>49</v>
      </c>
      <c r="H131" s="8">
        <v>8.3</v>
      </c>
      <c r="I131" s="7">
        <v>53</v>
      </c>
      <c r="J131" s="8">
        <v>22</v>
      </c>
      <c r="K131" s="7">
        <v>55</v>
      </c>
      <c r="L131" s="8">
        <v>31.6</v>
      </c>
      <c r="M131" s="7">
        <v>55</v>
      </c>
      <c r="N131" s="8">
        <v>30.7</v>
      </c>
      <c r="O131" s="7">
        <v>45</v>
      </c>
      <c r="P131" s="8">
        <v>9.99</v>
      </c>
      <c r="Q131" s="7">
        <v>51</v>
      </c>
      <c r="R131" s="8">
        <v>27.3</v>
      </c>
      <c r="S131" s="7"/>
      <c r="T131" s="15"/>
      <c r="U131" s="7"/>
      <c r="V131" s="15"/>
    </row>
    <row r="132" spans="1:22" ht="12.75">
      <c r="A132">
        <v>533</v>
      </c>
      <c r="B132" t="s">
        <v>127</v>
      </c>
      <c r="C132" s="7">
        <v>5</v>
      </c>
      <c r="D132" s="8">
        <v>-65.1</v>
      </c>
      <c r="E132" s="7">
        <v>6</v>
      </c>
      <c r="F132" s="8">
        <v>-62.4</v>
      </c>
      <c r="G132" s="7">
        <v>14</v>
      </c>
      <c r="H132" s="8">
        <v>-50.4</v>
      </c>
      <c r="I132" s="7">
        <v>15</v>
      </c>
      <c r="J132" s="8">
        <v>-57</v>
      </c>
      <c r="K132" s="7">
        <v>16</v>
      </c>
      <c r="L132" s="8">
        <v>-59.5</v>
      </c>
      <c r="M132" s="7">
        <v>16</v>
      </c>
      <c r="N132" s="8">
        <v>-55.3</v>
      </c>
      <c r="O132" s="7">
        <v>11</v>
      </c>
      <c r="P132" s="8">
        <v>-67.37</v>
      </c>
      <c r="Q132" s="7">
        <v>16</v>
      </c>
      <c r="R132" s="8">
        <v>-60.6</v>
      </c>
      <c r="S132" s="7"/>
      <c r="T132" s="15"/>
      <c r="U132" s="7"/>
      <c r="V132" s="15"/>
    </row>
    <row r="133" spans="1:22" ht="12.75">
      <c r="A133">
        <v>534</v>
      </c>
      <c r="B133" t="s">
        <v>128</v>
      </c>
      <c r="C133" s="7">
        <v>46</v>
      </c>
      <c r="D133" s="8">
        <v>-0.4</v>
      </c>
      <c r="E133" s="7">
        <v>47</v>
      </c>
      <c r="F133" s="8">
        <v>4.1</v>
      </c>
      <c r="G133" s="7">
        <v>50</v>
      </c>
      <c r="H133" s="8">
        <v>9.3</v>
      </c>
      <c r="I133" s="7">
        <v>56</v>
      </c>
      <c r="J133" s="8">
        <v>28.7</v>
      </c>
      <c r="K133" s="7">
        <v>54</v>
      </c>
      <c r="L133" s="8">
        <v>26</v>
      </c>
      <c r="M133" s="7">
        <v>49</v>
      </c>
      <c r="N133" s="8">
        <v>24.5</v>
      </c>
      <c r="O133" s="7">
        <v>48</v>
      </c>
      <c r="P133" s="8">
        <v>13.17</v>
      </c>
      <c r="Q133" s="7">
        <v>53</v>
      </c>
      <c r="R133" s="8">
        <v>29.6</v>
      </c>
      <c r="S133" s="7"/>
      <c r="T133" s="15"/>
      <c r="U133" s="7"/>
      <c r="V133" s="15"/>
    </row>
    <row r="134" spans="1:22" ht="13.5" thickBot="1">
      <c r="A134">
        <v>535</v>
      </c>
      <c r="B134" t="s">
        <v>129</v>
      </c>
      <c r="C134" s="11">
        <v>53</v>
      </c>
      <c r="D134" s="12">
        <v>13.8</v>
      </c>
      <c r="E134" s="11">
        <v>54</v>
      </c>
      <c r="F134" s="12">
        <v>14</v>
      </c>
      <c r="G134" s="11">
        <v>57</v>
      </c>
      <c r="H134" s="12">
        <v>16.5</v>
      </c>
      <c r="I134" s="11">
        <v>54</v>
      </c>
      <c r="J134" s="12">
        <v>24.5</v>
      </c>
      <c r="K134" s="11">
        <v>56</v>
      </c>
      <c r="L134" s="12">
        <v>35.2</v>
      </c>
      <c r="M134" s="11">
        <v>56</v>
      </c>
      <c r="N134" s="12">
        <v>32.6</v>
      </c>
      <c r="O134" s="11">
        <v>57</v>
      </c>
      <c r="P134" s="12">
        <v>47.64</v>
      </c>
      <c r="Q134" s="11">
        <v>60</v>
      </c>
      <c r="R134" s="12">
        <v>57.1</v>
      </c>
      <c r="S134" s="11"/>
      <c r="T134" s="16"/>
      <c r="U134" s="11"/>
      <c r="V134" s="16"/>
    </row>
    <row r="136" spans="1:22" ht="12.75">
      <c r="A136" s="4">
        <f>A2</f>
        <v>11</v>
      </c>
      <c r="B136" s="1" t="str">
        <f>B2</f>
        <v>Mitte</v>
      </c>
      <c r="C136">
        <v>12</v>
      </c>
      <c r="D136" s="1">
        <f>D2</f>
        <v>-0.0999999999999998</v>
      </c>
      <c r="E136" s="4">
        <v>11</v>
      </c>
      <c r="F136" s="1">
        <f aca="true" t="shared" si="17" ref="F136:P136">F2</f>
        <v>-2.2666666666666657</v>
      </c>
      <c r="G136" s="4">
        <v>2</v>
      </c>
      <c r="H136" s="1">
        <f t="shared" si="17"/>
        <v>-58.1</v>
      </c>
      <c r="I136" s="4">
        <v>2</v>
      </c>
      <c r="J136" s="1">
        <f t="shared" si="17"/>
        <v>-47.4</v>
      </c>
      <c r="K136" s="4">
        <v>5</v>
      </c>
      <c r="L136" s="1">
        <f t="shared" si="17"/>
        <v>-34.03333333333334</v>
      </c>
      <c r="M136" s="4">
        <v>5</v>
      </c>
      <c r="N136" s="1">
        <f t="shared" si="17"/>
        <v>-30.66666666666666</v>
      </c>
      <c r="O136" s="4">
        <v>4</v>
      </c>
      <c r="P136" s="1">
        <f t="shared" si="17"/>
        <v>-29.169999999999998</v>
      </c>
      <c r="Q136" s="4">
        <v>4</v>
      </c>
      <c r="R136" s="1">
        <f>R2</f>
        <v>-31.86666666666667</v>
      </c>
      <c r="S136" s="4"/>
      <c r="T136" s="1">
        <f>T2</f>
        <v>0</v>
      </c>
      <c r="U136" s="4"/>
      <c r="V136" s="1">
        <f>V2</f>
        <v>0</v>
      </c>
    </row>
    <row r="137" spans="1:22" ht="12.75">
      <c r="A137" s="4">
        <f>A14</f>
        <v>21</v>
      </c>
      <c r="B137" s="1" t="str">
        <f>B14</f>
        <v>Neustadt</v>
      </c>
      <c r="C137">
        <v>5</v>
      </c>
      <c r="D137" s="1">
        <f>D14</f>
        <v>-21.7125</v>
      </c>
      <c r="E137" s="4">
        <v>4</v>
      </c>
      <c r="F137" s="1">
        <f aca="true" t="shared" si="18" ref="F137:P137">F14</f>
        <v>-20.275</v>
      </c>
      <c r="G137" s="4">
        <v>6</v>
      </c>
      <c r="H137" s="1">
        <f t="shared" si="18"/>
        <v>-16</v>
      </c>
      <c r="I137" s="4">
        <v>3</v>
      </c>
      <c r="J137" s="1">
        <f t="shared" si="18"/>
        <v>-40.4</v>
      </c>
      <c r="K137" s="4">
        <v>3</v>
      </c>
      <c r="L137" s="1">
        <f t="shared" si="18"/>
        <v>-37.1</v>
      </c>
      <c r="M137" s="4">
        <v>2</v>
      </c>
      <c r="N137" s="1">
        <f t="shared" si="18"/>
        <v>-38.875</v>
      </c>
      <c r="O137" s="4">
        <v>2</v>
      </c>
      <c r="P137" s="1">
        <f t="shared" si="18"/>
        <v>-37.26375</v>
      </c>
      <c r="Q137" s="4">
        <v>5</v>
      </c>
      <c r="R137" s="1">
        <f>R14</f>
        <v>-31.0125</v>
      </c>
      <c r="S137" s="4"/>
      <c r="T137" s="1">
        <f>T14</f>
        <v>0</v>
      </c>
      <c r="U137" s="4"/>
      <c r="V137" s="1">
        <f>V14</f>
        <v>0</v>
      </c>
    </row>
    <row r="138" spans="1:22" ht="12.75">
      <c r="A138" s="4">
        <f>A24</f>
        <v>23</v>
      </c>
      <c r="B138" s="1" t="str">
        <f>B24</f>
        <v>Obervieland</v>
      </c>
      <c r="C138">
        <v>15</v>
      </c>
      <c r="D138" s="1">
        <f>D24</f>
        <v>19.3</v>
      </c>
      <c r="E138" s="4">
        <v>15</v>
      </c>
      <c r="F138" s="1">
        <f aca="true" t="shared" si="19" ref="F138:P138">F24</f>
        <v>13.649999999999999</v>
      </c>
      <c r="G138" s="4">
        <v>12</v>
      </c>
      <c r="H138" s="1">
        <f t="shared" si="19"/>
        <v>4.299999999999999</v>
      </c>
      <c r="I138" s="4">
        <v>15</v>
      </c>
      <c r="J138" s="1">
        <f t="shared" si="19"/>
        <v>35.575</v>
      </c>
      <c r="K138" s="4">
        <v>14</v>
      </c>
      <c r="L138" s="1">
        <f t="shared" si="19"/>
        <v>29.450000000000003</v>
      </c>
      <c r="M138" s="4">
        <v>14</v>
      </c>
      <c r="N138" s="1">
        <f t="shared" si="19"/>
        <v>33.325</v>
      </c>
      <c r="O138" s="4">
        <v>15</v>
      </c>
      <c r="P138" s="1">
        <f t="shared" si="19"/>
        <v>39.86749999999999</v>
      </c>
      <c r="Q138" s="4">
        <v>14</v>
      </c>
      <c r="R138" s="1">
        <f>R24</f>
        <v>34.449999999999996</v>
      </c>
      <c r="S138" s="4"/>
      <c r="T138" s="1">
        <f>T24</f>
        <v>0</v>
      </c>
      <c r="U138" s="4"/>
      <c r="V138" s="1">
        <f>V24</f>
        <v>0</v>
      </c>
    </row>
    <row r="139" spans="1:22" ht="12.75">
      <c r="A139" s="4">
        <f>A30</f>
        <v>24</v>
      </c>
      <c r="B139" s="1" t="str">
        <f>B30</f>
        <v>Huchting</v>
      </c>
      <c r="C139">
        <v>4</v>
      </c>
      <c r="D139" s="1">
        <f>D30</f>
        <v>-21.875</v>
      </c>
      <c r="E139" s="4">
        <v>6</v>
      </c>
      <c r="F139" s="1">
        <f aca="true" t="shared" si="20" ref="F139:P139">F30</f>
        <v>-18.6</v>
      </c>
      <c r="G139" s="4">
        <v>4</v>
      </c>
      <c r="H139" s="1">
        <f t="shared" si="20"/>
        <v>-28.949999999999996</v>
      </c>
      <c r="I139" s="4">
        <v>9</v>
      </c>
      <c r="J139" s="1">
        <f t="shared" si="20"/>
        <v>-7.5000000000000036</v>
      </c>
      <c r="K139" s="4">
        <v>9</v>
      </c>
      <c r="L139" s="1">
        <f t="shared" si="20"/>
        <v>-9.8</v>
      </c>
      <c r="M139" s="4">
        <v>9</v>
      </c>
      <c r="N139" s="1">
        <f t="shared" si="20"/>
        <v>-12.075000000000003</v>
      </c>
      <c r="O139" s="4">
        <v>9</v>
      </c>
      <c r="P139" s="1">
        <f t="shared" si="20"/>
        <v>-14.27</v>
      </c>
      <c r="Q139" s="4">
        <v>7</v>
      </c>
      <c r="R139" s="1">
        <f>R30</f>
        <v>-17.000000000000007</v>
      </c>
      <c r="S139" s="4"/>
      <c r="T139" s="1">
        <f>T30</f>
        <v>0</v>
      </c>
      <c r="U139" s="4"/>
      <c r="V139" s="1">
        <f>V30</f>
        <v>0</v>
      </c>
    </row>
    <row r="140" spans="1:22" ht="12.75">
      <c r="A140" s="4">
        <f>A36</f>
        <v>25</v>
      </c>
      <c r="B140" s="1" t="str">
        <f>B36</f>
        <v>Woltmershausen</v>
      </c>
      <c r="C140">
        <v>3</v>
      </c>
      <c r="D140" s="1">
        <f>D36</f>
        <v>-23.8</v>
      </c>
      <c r="E140" s="4">
        <v>5</v>
      </c>
      <c r="F140" s="1">
        <f>F36</f>
        <v>-19.5</v>
      </c>
      <c r="G140" s="4">
        <v>5</v>
      </c>
      <c r="H140" s="1">
        <f>H36</f>
        <v>-18.849999999999998</v>
      </c>
      <c r="I140" s="4">
        <v>7</v>
      </c>
      <c r="J140" s="1">
        <f>J36</f>
        <v>-20.2</v>
      </c>
      <c r="K140" s="4">
        <v>4</v>
      </c>
      <c r="L140" s="1">
        <f>L36</f>
        <v>-34.9</v>
      </c>
      <c r="M140" s="4">
        <v>4</v>
      </c>
      <c r="N140" s="1">
        <f>N36</f>
        <v>-31.650000000000002</v>
      </c>
      <c r="O140" s="4">
        <v>7</v>
      </c>
      <c r="P140" s="1">
        <f>P36</f>
        <v>-23.705</v>
      </c>
      <c r="Q140" s="4">
        <v>9</v>
      </c>
      <c r="R140" s="1">
        <f>R36</f>
        <v>-9</v>
      </c>
      <c r="S140" s="4"/>
      <c r="T140" s="1">
        <f>T36</f>
        <v>0</v>
      </c>
      <c r="U140" s="4"/>
      <c r="V140" s="1">
        <f>V36</f>
        <v>0</v>
      </c>
    </row>
    <row r="141" spans="1:22" ht="12.75">
      <c r="A141" s="4">
        <f>A46</f>
        <v>31</v>
      </c>
      <c r="B141" s="1" t="str">
        <f>B46</f>
        <v>Ösliche Vorstadt</v>
      </c>
      <c r="C141">
        <v>14</v>
      </c>
      <c r="D141" s="1">
        <f>D46</f>
        <v>15</v>
      </c>
      <c r="E141" s="4">
        <v>14</v>
      </c>
      <c r="F141" s="1">
        <f aca="true" t="shared" si="21" ref="F141:P141">F46</f>
        <v>10.825</v>
      </c>
      <c r="G141" s="4">
        <v>15</v>
      </c>
      <c r="H141" s="1">
        <f t="shared" si="21"/>
        <v>25.45</v>
      </c>
      <c r="I141" s="4">
        <v>13</v>
      </c>
      <c r="J141" s="1">
        <f t="shared" si="21"/>
        <v>17.475</v>
      </c>
      <c r="K141" s="4">
        <v>12</v>
      </c>
      <c r="L141" s="1">
        <f t="shared" si="21"/>
        <v>15.5</v>
      </c>
      <c r="M141" s="4">
        <v>13</v>
      </c>
      <c r="N141" s="1">
        <f t="shared" si="21"/>
        <v>17.675</v>
      </c>
      <c r="O141" s="4">
        <v>13</v>
      </c>
      <c r="P141" s="1">
        <f t="shared" si="21"/>
        <v>27.389999999999997</v>
      </c>
      <c r="Q141" s="4">
        <v>13</v>
      </c>
      <c r="R141" s="1">
        <f>R46</f>
        <v>31.825000000000003</v>
      </c>
      <c r="S141" s="4"/>
      <c r="T141" s="1">
        <f>T46</f>
        <v>0</v>
      </c>
      <c r="U141" s="4"/>
      <c r="V141" s="1">
        <f>V46</f>
        <v>0</v>
      </c>
    </row>
    <row r="142" spans="1:22" ht="12.75">
      <c r="A142" s="4">
        <f>A52</f>
        <v>32</v>
      </c>
      <c r="B142" s="1" t="str">
        <f>B52</f>
        <v>Schwachhausen</v>
      </c>
      <c r="C142">
        <v>18</v>
      </c>
      <c r="D142" s="1">
        <f>D52</f>
        <v>90.98571428571428</v>
      </c>
      <c r="E142" s="4">
        <v>18</v>
      </c>
      <c r="F142" s="1">
        <f>F52</f>
        <v>92.07142857142857</v>
      </c>
      <c r="G142" s="4">
        <v>18</v>
      </c>
      <c r="H142" s="1">
        <f>H52</f>
        <v>95.32857142857144</v>
      </c>
      <c r="I142" s="4">
        <v>17</v>
      </c>
      <c r="J142" s="1">
        <f>J52</f>
        <v>82.55714285714285</v>
      </c>
      <c r="K142" s="4">
        <v>17</v>
      </c>
      <c r="L142" s="1">
        <f>L52</f>
        <v>80.57142857142857</v>
      </c>
      <c r="M142" s="4">
        <v>17</v>
      </c>
      <c r="N142" s="1">
        <f>N52</f>
        <v>77.0142857142857</v>
      </c>
      <c r="O142" s="4">
        <v>17</v>
      </c>
      <c r="P142" s="1">
        <f>P52</f>
        <v>82.8542857142857</v>
      </c>
      <c r="Q142" s="4">
        <v>17</v>
      </c>
      <c r="R142" s="1">
        <f>R52</f>
        <v>85.21428571428571</v>
      </c>
      <c r="S142" s="4"/>
      <c r="T142" s="1">
        <f>T52</f>
        <v>0</v>
      </c>
      <c r="U142" s="4"/>
      <c r="V142" s="1">
        <f>V52</f>
        <v>0</v>
      </c>
    </row>
    <row r="143" spans="1:22" ht="12.75">
      <c r="A143" s="4">
        <f>A61</f>
        <v>33</v>
      </c>
      <c r="B143" s="1" t="str">
        <f>B61</f>
        <v>Vahr</v>
      </c>
      <c r="C143">
        <v>6</v>
      </c>
      <c r="D143" s="1">
        <f>D61</f>
        <v>-20.560000000000002</v>
      </c>
      <c r="E143" s="4">
        <v>7</v>
      </c>
      <c r="F143" s="1">
        <f>F61</f>
        <v>-17.2</v>
      </c>
      <c r="G143" s="4">
        <v>7</v>
      </c>
      <c r="H143" s="1">
        <f>H61</f>
        <v>-11.58</v>
      </c>
      <c r="I143" s="4">
        <v>4</v>
      </c>
      <c r="J143" s="1">
        <f>J61</f>
        <v>-36.239999999999995</v>
      </c>
      <c r="K143" s="4">
        <v>2</v>
      </c>
      <c r="L143" s="1">
        <f>L61</f>
        <v>-44.839999999999996</v>
      </c>
      <c r="M143" s="4">
        <v>3</v>
      </c>
      <c r="N143" s="1">
        <f>N61</f>
        <v>-37.279999999999994</v>
      </c>
      <c r="O143" s="4">
        <v>3</v>
      </c>
      <c r="P143" s="1">
        <f>P61</f>
        <v>-31.112000000000002</v>
      </c>
      <c r="Q143" s="4">
        <v>2</v>
      </c>
      <c r="R143" s="1">
        <f>R61</f>
        <v>-51.4</v>
      </c>
      <c r="S143" s="4"/>
      <c r="T143" s="1">
        <f>T61</f>
        <v>0</v>
      </c>
      <c r="U143" s="4"/>
      <c r="V143" s="1">
        <f>V61</f>
        <v>0</v>
      </c>
    </row>
    <row r="144" spans="1:22" ht="12.75">
      <c r="A144" s="4">
        <f>A67</f>
        <v>34</v>
      </c>
      <c r="B144" s="1" t="str">
        <f>B67</f>
        <v>Horn-Lehe</v>
      </c>
      <c r="C144">
        <v>16</v>
      </c>
      <c r="D144" s="1">
        <f>D67</f>
        <v>53</v>
      </c>
      <c r="E144" s="4">
        <v>16</v>
      </c>
      <c r="F144" s="1">
        <f>F67</f>
        <v>53.03333333333333</v>
      </c>
      <c r="G144" s="4">
        <v>16</v>
      </c>
      <c r="H144" s="1">
        <f>H67</f>
        <v>41.06666666666667</v>
      </c>
      <c r="I144" s="4">
        <v>16</v>
      </c>
      <c r="J144" s="1">
        <f>J67</f>
        <v>66.96666666666667</v>
      </c>
      <c r="K144" s="4">
        <v>16</v>
      </c>
      <c r="L144" s="1">
        <f>L67</f>
        <v>67.3</v>
      </c>
      <c r="M144" s="4">
        <v>16</v>
      </c>
      <c r="N144" s="1">
        <f>N67</f>
        <v>63.099999999999994</v>
      </c>
      <c r="O144" s="4">
        <v>16</v>
      </c>
      <c r="P144" s="1">
        <f>P67</f>
        <v>66.85000000000001</v>
      </c>
      <c r="Q144" s="4">
        <v>16</v>
      </c>
      <c r="R144" s="1">
        <f>R67</f>
        <v>61</v>
      </c>
      <c r="S144" s="4"/>
      <c r="T144" s="1">
        <f>T67</f>
        <v>0</v>
      </c>
      <c r="U144" s="4"/>
      <c r="V144" s="1">
        <f>V67</f>
        <v>0</v>
      </c>
    </row>
    <row r="145" spans="1:22" ht="12.75">
      <c r="A145" s="4">
        <f>A72</f>
        <v>35</v>
      </c>
      <c r="B145" s="1" t="str">
        <f>B72</f>
        <v>Borgfeld</v>
      </c>
      <c r="C145">
        <v>17</v>
      </c>
      <c r="D145" s="1">
        <f>D72</f>
        <v>74.8</v>
      </c>
      <c r="E145" s="4">
        <v>17</v>
      </c>
      <c r="F145" s="1">
        <f>F72</f>
        <v>68</v>
      </c>
      <c r="G145" s="4">
        <v>17</v>
      </c>
      <c r="H145" s="1">
        <f>H72</f>
        <v>76.3</v>
      </c>
      <c r="I145" s="4">
        <v>19</v>
      </c>
      <c r="J145" s="1">
        <f>J72</f>
        <v>129.4</v>
      </c>
      <c r="K145" s="4">
        <v>19</v>
      </c>
      <c r="L145" s="1">
        <f>L72</f>
        <v>126.7</v>
      </c>
      <c r="M145" s="4">
        <v>19</v>
      </c>
      <c r="N145" s="1">
        <f>N72</f>
        <v>125.2</v>
      </c>
      <c r="O145" s="4">
        <v>19</v>
      </c>
      <c r="P145" s="1">
        <f>P72</f>
        <v>135.94</v>
      </c>
      <c r="Q145" s="4">
        <v>19</v>
      </c>
      <c r="R145" s="1">
        <f>R72</f>
        <v>133.4</v>
      </c>
      <c r="S145" s="4"/>
      <c r="T145" s="1">
        <f>T72</f>
        <v>0</v>
      </c>
      <c r="U145" s="4"/>
      <c r="V145" s="1">
        <f>V72</f>
        <v>0</v>
      </c>
    </row>
    <row r="146" spans="1:22" ht="12.75">
      <c r="A146" s="4">
        <f>A75</f>
        <v>36</v>
      </c>
      <c r="B146" s="1" t="str">
        <f>B75</f>
        <v>Oberneuland</v>
      </c>
      <c r="C146">
        <v>19</v>
      </c>
      <c r="D146" s="1">
        <f>D75</f>
        <v>110.9</v>
      </c>
      <c r="E146" s="4">
        <v>19</v>
      </c>
      <c r="F146" s="1">
        <f>F75</f>
        <v>108.8</v>
      </c>
      <c r="G146" s="4">
        <v>19</v>
      </c>
      <c r="H146" s="1">
        <f>H75</f>
        <v>99.6</v>
      </c>
      <c r="I146" s="4">
        <v>18</v>
      </c>
      <c r="J146" s="1">
        <f>J75</f>
        <v>116.7</v>
      </c>
      <c r="K146" s="4">
        <v>18</v>
      </c>
      <c r="L146" s="1">
        <f>L75</f>
        <v>124.1</v>
      </c>
      <c r="M146" s="4">
        <v>18</v>
      </c>
      <c r="N146" s="1">
        <f>N75</f>
        <v>111.8</v>
      </c>
      <c r="O146" s="4">
        <v>18</v>
      </c>
      <c r="P146" s="1">
        <f>P75</f>
        <v>104.85</v>
      </c>
      <c r="Q146" s="4">
        <v>18</v>
      </c>
      <c r="R146" s="1">
        <f>R75</f>
        <v>100.9</v>
      </c>
      <c r="S146" s="4"/>
      <c r="T146" s="1">
        <f>T75</f>
        <v>0</v>
      </c>
      <c r="U146" s="4"/>
      <c r="V146" s="1">
        <f>V75</f>
        <v>0</v>
      </c>
    </row>
    <row r="147" spans="1:22" ht="12.75">
      <c r="A147" s="4">
        <f>A78</f>
        <v>37</v>
      </c>
      <c r="B147" s="1" t="str">
        <f>B78</f>
        <v>Osterholz</v>
      </c>
      <c r="C147">
        <v>2</v>
      </c>
      <c r="D147" s="1">
        <f>D78</f>
        <v>-36.14</v>
      </c>
      <c r="E147" s="4">
        <v>2</v>
      </c>
      <c r="F147" s="1">
        <f>F78</f>
        <v>-32.72</v>
      </c>
      <c r="G147" s="4">
        <v>3</v>
      </c>
      <c r="H147" s="1">
        <f>H78</f>
        <v>-34.779999999999994</v>
      </c>
      <c r="I147" s="4">
        <v>6</v>
      </c>
      <c r="J147" s="1">
        <f>J78</f>
        <v>-30.320000000000004</v>
      </c>
      <c r="K147" s="4">
        <v>6</v>
      </c>
      <c r="L147" s="1">
        <f>L78</f>
        <v>-32.2</v>
      </c>
      <c r="M147" s="4">
        <v>6</v>
      </c>
      <c r="N147" s="1">
        <f>N78</f>
        <v>-22.700000000000003</v>
      </c>
      <c r="O147" s="4">
        <v>5</v>
      </c>
      <c r="P147" s="1">
        <f>P78</f>
        <v>-26.55</v>
      </c>
      <c r="Q147" s="4">
        <v>3</v>
      </c>
      <c r="R147" s="1">
        <f>R78</f>
        <v>-44.019999999999996</v>
      </c>
      <c r="S147" s="4"/>
      <c r="T147" s="1">
        <f>T78</f>
        <v>0</v>
      </c>
      <c r="U147" s="4"/>
      <c r="V147" s="1">
        <f>V78</f>
        <v>0</v>
      </c>
    </row>
    <row r="148" spans="1:22" ht="12.75">
      <c r="A148" s="4">
        <f>A85</f>
        <v>38</v>
      </c>
      <c r="B148" s="1" t="str">
        <f>B85</f>
        <v>Hemelingen</v>
      </c>
      <c r="C148">
        <v>10</v>
      </c>
      <c r="D148" s="1">
        <f>D85</f>
        <v>-7.099999999999999</v>
      </c>
      <c r="E148" s="4">
        <v>10</v>
      </c>
      <c r="F148" s="1">
        <f>F85</f>
        <v>-5.5600000000000005</v>
      </c>
      <c r="G148" s="4">
        <v>10</v>
      </c>
      <c r="H148" s="1">
        <f>H85</f>
        <v>-9.339999999999998</v>
      </c>
      <c r="I148" s="4">
        <v>11</v>
      </c>
      <c r="J148" s="1">
        <f>J85</f>
        <v>4.840000000000001</v>
      </c>
      <c r="K148" s="4">
        <v>11</v>
      </c>
      <c r="L148" s="1">
        <f>L85</f>
        <v>5.040000000000002</v>
      </c>
      <c r="M148" s="4">
        <v>12</v>
      </c>
      <c r="N148" s="1">
        <f>N85</f>
        <v>14.639999999999997</v>
      </c>
      <c r="O148" s="4">
        <v>12</v>
      </c>
      <c r="P148" s="1">
        <f>P85</f>
        <v>12.254000000000001</v>
      </c>
      <c r="Q148" s="4">
        <v>12</v>
      </c>
      <c r="R148" s="1">
        <f>R85</f>
        <v>8.4</v>
      </c>
      <c r="S148" s="4"/>
      <c r="T148" s="1">
        <f>T85</f>
        <v>0</v>
      </c>
      <c r="U148" s="4"/>
      <c r="V148" s="1">
        <f>V85</f>
        <v>0</v>
      </c>
    </row>
    <row r="149" spans="1:22" ht="12.75">
      <c r="A149" s="4">
        <f>A95</f>
        <v>42</v>
      </c>
      <c r="B149" s="1" t="str">
        <f>B95</f>
        <v>Findorff</v>
      </c>
      <c r="C149">
        <v>11</v>
      </c>
      <c r="D149" s="1">
        <f>D95</f>
        <v>-4.925000000000001</v>
      </c>
      <c r="E149" s="4">
        <v>12</v>
      </c>
      <c r="F149" s="1">
        <f>F95</f>
        <v>2.1499999999999995</v>
      </c>
      <c r="G149" s="4">
        <v>14</v>
      </c>
      <c r="H149" s="1">
        <f>H95</f>
        <v>13.299999999999999</v>
      </c>
      <c r="I149" s="4">
        <v>14</v>
      </c>
      <c r="J149" s="1">
        <f>J95</f>
        <v>24.4</v>
      </c>
      <c r="K149" s="4">
        <v>15</v>
      </c>
      <c r="L149" s="1">
        <f>L95</f>
        <v>37.175000000000004</v>
      </c>
      <c r="M149" s="4">
        <v>15</v>
      </c>
      <c r="N149" s="1">
        <f>N95</f>
        <v>34.775</v>
      </c>
      <c r="O149" s="4">
        <v>14</v>
      </c>
      <c r="P149" s="1">
        <f>P95</f>
        <v>32.71</v>
      </c>
      <c r="Q149" s="4">
        <v>15</v>
      </c>
      <c r="R149" s="1">
        <f>R95</f>
        <v>43.475</v>
      </c>
      <c r="S149" s="4"/>
      <c r="T149" s="1">
        <f>T95</f>
        <v>0</v>
      </c>
      <c r="U149" s="4"/>
      <c r="V149" s="1">
        <f>V95</f>
        <v>0</v>
      </c>
    </row>
    <row r="150" spans="1:22" ht="12.75">
      <c r="A150" s="4">
        <f>A101</f>
        <v>43</v>
      </c>
      <c r="B150" s="1" t="str">
        <f>B101</f>
        <v>Walle</v>
      </c>
      <c r="C150">
        <v>7</v>
      </c>
      <c r="D150" s="1">
        <f>D101</f>
        <v>-20.53333333333333</v>
      </c>
      <c r="E150" s="4">
        <v>3</v>
      </c>
      <c r="F150" s="1">
        <f>F101</f>
        <v>-23.849999999999998</v>
      </c>
      <c r="G150" s="4">
        <v>8</v>
      </c>
      <c r="H150" s="1">
        <f>H101</f>
        <v>-11.6</v>
      </c>
      <c r="I150" s="4">
        <v>5</v>
      </c>
      <c r="J150" s="1">
        <f>J101</f>
        <v>-30.566666666666666</v>
      </c>
      <c r="K150" s="4">
        <v>7</v>
      </c>
      <c r="L150" s="1">
        <f>L101</f>
        <v>-29.416666666666668</v>
      </c>
      <c r="M150" s="4">
        <v>7</v>
      </c>
      <c r="N150" s="1">
        <f>N101</f>
        <v>-19.96666666666667</v>
      </c>
      <c r="O150" s="4">
        <v>6</v>
      </c>
      <c r="P150" s="1">
        <f>P101</f>
        <v>-24.371666666666666</v>
      </c>
      <c r="Q150" s="4">
        <v>6</v>
      </c>
      <c r="R150" s="1">
        <f>R101</f>
        <v>-17.466666666666665</v>
      </c>
      <c r="S150" s="4"/>
      <c r="T150" s="1">
        <f>T101</f>
        <v>0</v>
      </c>
      <c r="U150" s="4"/>
      <c r="V150" s="1">
        <f>V101</f>
        <v>0</v>
      </c>
    </row>
    <row r="151" spans="1:22" ht="12.75">
      <c r="A151" s="4">
        <f>A109</f>
        <v>44</v>
      </c>
      <c r="B151" s="1" t="str">
        <f>B109</f>
        <v>Gröpelingen</v>
      </c>
      <c r="C151">
        <v>1</v>
      </c>
      <c r="D151" s="1">
        <f>D109</f>
        <v>-67.675</v>
      </c>
      <c r="E151" s="4">
        <v>1</v>
      </c>
      <c r="F151" s="1">
        <f>F109</f>
        <v>-70.025</v>
      </c>
      <c r="G151" s="4">
        <v>1</v>
      </c>
      <c r="H151" s="1">
        <f>H109</f>
        <v>-67.32499999999999</v>
      </c>
      <c r="I151" s="4">
        <v>1</v>
      </c>
      <c r="J151" s="1">
        <f>J109</f>
        <v>-74</v>
      </c>
      <c r="K151" s="4">
        <v>1</v>
      </c>
      <c r="L151" s="1">
        <f>L109</f>
        <v>-79.67499999999998</v>
      </c>
      <c r="M151" s="4">
        <v>1</v>
      </c>
      <c r="N151" s="1">
        <f>N109</f>
        <v>-86.3</v>
      </c>
      <c r="O151" s="4">
        <v>1</v>
      </c>
      <c r="P151" s="1">
        <f>P109</f>
        <v>-101.1825</v>
      </c>
      <c r="Q151" s="4">
        <v>1</v>
      </c>
      <c r="R151" s="1">
        <f>R109</f>
        <v>-101.625</v>
      </c>
      <c r="S151" s="4"/>
      <c r="T151" s="1">
        <f>T109</f>
        <v>0</v>
      </c>
      <c r="U151" s="4"/>
      <c r="V151" s="1">
        <f>V109</f>
        <v>0</v>
      </c>
    </row>
    <row r="152" spans="1:22" ht="12.75">
      <c r="A152" s="4">
        <f>A116</f>
        <v>51</v>
      </c>
      <c r="B152" s="1" t="str">
        <f>B116</f>
        <v>Burglesum</v>
      </c>
      <c r="C152">
        <v>13</v>
      </c>
      <c r="D152" s="1">
        <f>D116</f>
        <v>10.500000000000002</v>
      </c>
      <c r="E152" s="4">
        <v>13</v>
      </c>
      <c r="F152" s="1">
        <f>F116</f>
        <v>6.950000000000001</v>
      </c>
      <c r="G152" s="4">
        <v>13</v>
      </c>
      <c r="H152" s="1">
        <f>H116</f>
        <v>5.5</v>
      </c>
      <c r="I152" s="4">
        <v>12</v>
      </c>
      <c r="J152" s="1">
        <f>J116</f>
        <v>15.899999999999999</v>
      </c>
      <c r="K152" s="4">
        <v>13</v>
      </c>
      <c r="L152" s="1">
        <f>L116</f>
        <v>18.25</v>
      </c>
      <c r="M152" s="4">
        <v>10</v>
      </c>
      <c r="N152" s="1">
        <f>N116</f>
        <v>-2.8000000000000007</v>
      </c>
      <c r="O152" s="4">
        <v>11</v>
      </c>
      <c r="P152" s="1">
        <f>P116</f>
        <v>-4.902500000000002</v>
      </c>
      <c r="Q152" s="4">
        <v>11</v>
      </c>
      <c r="R152" s="1">
        <f>R116</f>
        <v>1.075000000000001</v>
      </c>
      <c r="S152" s="4"/>
      <c r="T152" s="1">
        <f>T116</f>
        <v>0</v>
      </c>
      <c r="U152" s="4"/>
      <c r="V152" s="1">
        <f>V116</f>
        <v>0</v>
      </c>
    </row>
    <row r="153" spans="1:22" ht="12.75">
      <c r="A153" s="4">
        <f>A122</f>
        <v>52</v>
      </c>
      <c r="B153" s="1" t="str">
        <f>B122</f>
        <v>Vegesack</v>
      </c>
      <c r="C153">
        <v>9</v>
      </c>
      <c r="D153" s="1">
        <f>D122</f>
        <v>-9.88</v>
      </c>
      <c r="E153" s="4">
        <v>9</v>
      </c>
      <c r="F153" s="1">
        <f>F122</f>
        <v>-12.34</v>
      </c>
      <c r="G153" s="4">
        <v>9</v>
      </c>
      <c r="H153" s="1">
        <f>H122</f>
        <v>-10.02</v>
      </c>
      <c r="I153" s="4">
        <v>8</v>
      </c>
      <c r="J153" s="1">
        <f>J122</f>
        <v>-14.800000000000002</v>
      </c>
      <c r="K153" s="4">
        <v>8</v>
      </c>
      <c r="L153" s="1">
        <f>L122</f>
        <v>-10.96</v>
      </c>
      <c r="M153" s="4">
        <v>8</v>
      </c>
      <c r="N153" s="1">
        <f>N122</f>
        <v>-15.939999999999998</v>
      </c>
      <c r="O153" s="4">
        <v>8</v>
      </c>
      <c r="P153" s="1">
        <f>P122</f>
        <v>-15.446000000000002</v>
      </c>
      <c r="Q153" s="4">
        <v>8</v>
      </c>
      <c r="R153" s="1">
        <f>R122</f>
        <v>-15.34</v>
      </c>
      <c r="S153" s="4"/>
      <c r="T153" s="1">
        <f>T122</f>
        <v>0</v>
      </c>
      <c r="U153" s="4"/>
      <c r="V153" s="1">
        <f>V122</f>
        <v>0</v>
      </c>
    </row>
    <row r="154" spans="1:22" ht="12.75">
      <c r="A154" s="4">
        <f>A129</f>
        <v>53</v>
      </c>
      <c r="B154" s="1" t="str">
        <f>B129</f>
        <v>Blumenthal</v>
      </c>
      <c r="C154">
        <v>8</v>
      </c>
      <c r="D154" s="1">
        <f>D129</f>
        <v>-13.98</v>
      </c>
      <c r="E154" s="4">
        <v>8</v>
      </c>
      <c r="F154" s="1">
        <f>F129</f>
        <v>-14.540000000000001</v>
      </c>
      <c r="G154" s="4">
        <v>11</v>
      </c>
      <c r="H154" s="1">
        <f>H129</f>
        <v>-7.419999999999999</v>
      </c>
      <c r="I154" s="4">
        <v>10</v>
      </c>
      <c r="J154" s="1">
        <f>J129</f>
        <v>-0.18000000000000044</v>
      </c>
      <c r="K154" s="4">
        <v>10</v>
      </c>
      <c r="L154" s="1">
        <f>L129</f>
        <v>-0.07999999999999971</v>
      </c>
      <c r="M154" s="4">
        <v>11</v>
      </c>
      <c r="N154" s="1">
        <f>N129</f>
        <v>-2.1799999999999997</v>
      </c>
      <c r="O154" s="4">
        <v>10</v>
      </c>
      <c r="P154" s="1">
        <f>P129</f>
        <v>-11.018</v>
      </c>
      <c r="Q154" s="4">
        <v>10</v>
      </c>
      <c r="R154" s="1">
        <f>R129</f>
        <v>-0.7799999999999983</v>
      </c>
      <c r="S154" s="4"/>
      <c r="T154" s="1">
        <f>T129</f>
        <v>0</v>
      </c>
      <c r="U154" s="4"/>
      <c r="V154" s="1">
        <f>V129</f>
        <v>0</v>
      </c>
    </row>
    <row r="156" spans="2:22" ht="12.75">
      <c r="B156" t="s">
        <v>38</v>
      </c>
      <c r="D156" s="1">
        <f>SUM(D136:D154)/19</f>
        <v>6.6423621553884695</v>
      </c>
      <c r="E156" s="1"/>
      <c r="F156" s="1">
        <f aca="true" t="shared" si="22" ref="F156:P156">SUM(F136:F154)/19</f>
        <v>6.242268170426065</v>
      </c>
      <c r="G156" s="1"/>
      <c r="H156" s="1">
        <f t="shared" si="22"/>
        <v>4.572644110275691</v>
      </c>
      <c r="I156" s="1"/>
      <c r="J156" s="1">
        <f t="shared" si="22"/>
        <v>10.116165413533833</v>
      </c>
      <c r="K156" s="1"/>
      <c r="L156" s="1">
        <f t="shared" si="22"/>
        <v>10.056917293233079</v>
      </c>
      <c r="M156" s="1"/>
      <c r="N156" s="1">
        <f t="shared" si="22"/>
        <v>9.320839598997491</v>
      </c>
      <c r="O156" s="1"/>
      <c r="P156" s="1">
        <f t="shared" si="22"/>
        <v>9.66970363408521</v>
      </c>
      <c r="Q156" s="1"/>
      <c r="R156" s="1">
        <f>SUM(R136:R154)/19</f>
        <v>9.485708020050126</v>
      </c>
      <c r="S156" s="1"/>
      <c r="T156" s="1">
        <f>SUM(T136:T154)/19</f>
        <v>0</v>
      </c>
      <c r="U156" s="1"/>
      <c r="V156" s="1">
        <f>SUM(V136:V154)/19</f>
        <v>0</v>
      </c>
    </row>
  </sheetData>
  <mergeCells count="15">
    <mergeCell ref="C113:V113"/>
    <mergeCell ref="M1:N1"/>
    <mergeCell ref="C1:D1"/>
    <mergeCell ref="E1:F1"/>
    <mergeCell ref="G1:H1"/>
    <mergeCell ref="I1:J1"/>
    <mergeCell ref="K1:L1"/>
    <mergeCell ref="Q1:R1"/>
    <mergeCell ref="S1:T1"/>
    <mergeCell ref="U1:V1"/>
    <mergeCell ref="C92:V93"/>
    <mergeCell ref="O1:P1"/>
    <mergeCell ref="C7:V12"/>
    <mergeCell ref="C40:V41"/>
    <mergeCell ref="C43:V44"/>
  </mergeCells>
  <conditionalFormatting sqref="D136:V154 A136:B154">
    <cfRule type="cellIs" priority="1" dxfId="0" operator="lessThan" stopIfTrue="1">
      <formula>0</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41" r:id="rId1"/>
</worksheet>
</file>

<file path=xl/worksheets/sheet3.xml><?xml version="1.0" encoding="utf-8"?>
<worksheet xmlns="http://schemas.openxmlformats.org/spreadsheetml/2006/main" xmlns:r="http://schemas.openxmlformats.org/officeDocument/2006/relationships">
  <sheetPr codeName="Tabelle2">
    <pageSetUpPr fitToPage="1"/>
  </sheetPr>
  <dimension ref="A1:W50"/>
  <sheetViews>
    <sheetView workbookViewId="0" topLeftCell="A1">
      <selection activeCell="A1" sqref="A1"/>
    </sheetView>
  </sheetViews>
  <sheetFormatPr defaultColWidth="11.421875" defaultRowHeight="12.75"/>
  <cols>
    <col min="2" max="2" width="13.28125" style="0" bestFit="1" customWidth="1"/>
    <col min="3" max="12" width="6.7109375" style="0" customWidth="1"/>
    <col min="13" max="13" width="6.7109375" style="32" customWidth="1"/>
    <col min="14" max="21" width="6.7109375" style="0" customWidth="1"/>
  </cols>
  <sheetData>
    <row r="1" spans="2:21" s="2" customFormat="1" ht="12.75">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
      <c r="C2" s="54" t="s">
        <v>3</v>
      </c>
      <c r="D2" s="54"/>
      <c r="E2" s="54"/>
      <c r="F2" s="54"/>
      <c r="G2" s="54"/>
      <c r="H2" s="54"/>
      <c r="I2" s="54"/>
      <c r="J2" s="54"/>
      <c r="K2" s="54"/>
      <c r="M2" s="54" t="s">
        <v>4</v>
      </c>
      <c r="N2" s="54"/>
      <c r="O2" s="54"/>
      <c r="P2" s="54"/>
      <c r="Q2" s="54"/>
      <c r="R2" s="54"/>
      <c r="S2" s="54"/>
      <c r="T2" s="54"/>
      <c r="U2" s="54"/>
    </row>
    <row r="3" spans="1:21" ht="12.75">
      <c r="A3" s="20">
        <f>Sozialindikatoren!A136</f>
        <v>11</v>
      </c>
      <c r="B3" s="19" t="str">
        <f>Sozialindikatoren!B136</f>
        <v>Mitte</v>
      </c>
      <c r="C3" s="19">
        <f>Sozialindikatoren!C136</f>
        <v>12</v>
      </c>
      <c r="D3" s="20">
        <f>Sozialindikatoren!E136</f>
        <v>11</v>
      </c>
      <c r="E3" s="20">
        <f>Sozialindikatoren!G136</f>
        <v>2</v>
      </c>
      <c r="F3" s="20">
        <f>Sozialindikatoren!I136</f>
        <v>2</v>
      </c>
      <c r="G3" s="20">
        <f>Sozialindikatoren!K136</f>
        <v>5</v>
      </c>
      <c r="H3" s="20">
        <f>Sozialindikatoren!M136</f>
        <v>5</v>
      </c>
      <c r="I3" s="20">
        <f>Sozialindikatoren!O136</f>
        <v>4</v>
      </c>
      <c r="J3" s="20">
        <f>Sozialindikatoren!Q136</f>
        <v>4</v>
      </c>
      <c r="M3" s="31">
        <f>Sozialindikatoren!D136</f>
        <v>-0.0999999999999998</v>
      </c>
      <c r="N3" s="1">
        <f>Sozialindikatoren!F136</f>
        <v>-2.2666666666666657</v>
      </c>
      <c r="O3" s="1">
        <f>Sozialindikatoren!H136</f>
        <v>-58.1</v>
      </c>
      <c r="P3" s="1">
        <f>Sozialindikatoren!J136</f>
        <v>-47.4</v>
      </c>
      <c r="Q3" s="1">
        <f>Sozialindikatoren!L136</f>
        <v>-34.03333333333334</v>
      </c>
      <c r="R3" s="1">
        <f>Sozialindikatoren!N136</f>
        <v>-30.66666666666666</v>
      </c>
      <c r="S3" s="1">
        <f>Sozialindikatoren!P136</f>
        <v>-29.169999999999998</v>
      </c>
      <c r="T3" s="1">
        <f>Sozialindikatoren!R136</f>
        <v>-31.86666666666667</v>
      </c>
      <c r="U3" s="1"/>
    </row>
    <row r="4" spans="1:20" ht="12.75">
      <c r="A4" s="20">
        <f>Sozialindikatoren!A137</f>
        <v>21</v>
      </c>
      <c r="B4" s="19" t="str">
        <f>Sozialindikatoren!B137</f>
        <v>Neustadt</v>
      </c>
      <c r="C4" s="19">
        <f>Sozialindikatoren!C137</f>
        <v>5</v>
      </c>
      <c r="D4" s="20">
        <f>Sozialindikatoren!E137</f>
        <v>4</v>
      </c>
      <c r="E4" s="20">
        <f>Sozialindikatoren!G137</f>
        <v>6</v>
      </c>
      <c r="F4" s="20">
        <f>Sozialindikatoren!I137</f>
        <v>3</v>
      </c>
      <c r="G4" s="20">
        <f>Sozialindikatoren!K137</f>
        <v>3</v>
      </c>
      <c r="H4" s="20">
        <f>Sozialindikatoren!M137</f>
        <v>2</v>
      </c>
      <c r="I4" s="20">
        <f>Sozialindikatoren!O137</f>
        <v>2</v>
      </c>
      <c r="J4" s="20">
        <f>Sozialindikatoren!Q137</f>
        <v>5</v>
      </c>
      <c r="M4" s="31">
        <f>Sozialindikatoren!D137</f>
        <v>-21.7125</v>
      </c>
      <c r="N4" s="1">
        <f>Sozialindikatoren!F137</f>
        <v>-20.275</v>
      </c>
      <c r="O4" s="1">
        <f>Sozialindikatoren!H137</f>
        <v>-16</v>
      </c>
      <c r="P4" s="1">
        <f>Sozialindikatoren!J137</f>
        <v>-40.4</v>
      </c>
      <c r="Q4" s="1">
        <f>Sozialindikatoren!L137</f>
        <v>-37.1</v>
      </c>
      <c r="R4" s="1">
        <f>Sozialindikatoren!N137</f>
        <v>-38.875</v>
      </c>
      <c r="S4" s="1">
        <f>Sozialindikatoren!P137</f>
        <v>-37.26375</v>
      </c>
      <c r="T4" s="1">
        <f>Sozialindikatoren!R137</f>
        <v>-31.0125</v>
      </c>
    </row>
    <row r="5" spans="1:20" ht="12.75">
      <c r="A5" s="20">
        <f>Sozialindikatoren!A138</f>
        <v>23</v>
      </c>
      <c r="B5" s="19" t="str">
        <f>Sozialindikatoren!B138</f>
        <v>Obervieland</v>
      </c>
      <c r="C5" s="19">
        <f>Sozialindikatoren!C138</f>
        <v>15</v>
      </c>
      <c r="D5" s="20">
        <f>Sozialindikatoren!E138</f>
        <v>15</v>
      </c>
      <c r="E5" s="20">
        <f>Sozialindikatoren!G138</f>
        <v>12</v>
      </c>
      <c r="F5" s="20">
        <f>Sozialindikatoren!I138</f>
        <v>15</v>
      </c>
      <c r="G5" s="20">
        <f>Sozialindikatoren!K138</f>
        <v>14</v>
      </c>
      <c r="H5" s="20">
        <f>Sozialindikatoren!M138</f>
        <v>14</v>
      </c>
      <c r="I5" s="20">
        <f>Sozialindikatoren!O138</f>
        <v>15</v>
      </c>
      <c r="J5" s="20">
        <f>Sozialindikatoren!Q138</f>
        <v>14</v>
      </c>
      <c r="M5" s="31">
        <f>Sozialindikatoren!D138</f>
        <v>19.3</v>
      </c>
      <c r="N5" s="1">
        <f>Sozialindikatoren!F138</f>
        <v>13.649999999999999</v>
      </c>
      <c r="O5" s="1">
        <f>Sozialindikatoren!H138</f>
        <v>4.299999999999999</v>
      </c>
      <c r="P5" s="1">
        <f>Sozialindikatoren!J138</f>
        <v>35.575</v>
      </c>
      <c r="Q5" s="1">
        <f>Sozialindikatoren!L138</f>
        <v>29.450000000000003</v>
      </c>
      <c r="R5" s="1">
        <f>Sozialindikatoren!N138</f>
        <v>33.325</v>
      </c>
      <c r="S5" s="1">
        <f>Sozialindikatoren!P138</f>
        <v>39.86749999999999</v>
      </c>
      <c r="T5" s="1">
        <f>Sozialindikatoren!R138</f>
        <v>34.449999999999996</v>
      </c>
    </row>
    <row r="6" spans="1:20" ht="12.75">
      <c r="A6" s="20">
        <f>Sozialindikatoren!A139</f>
        <v>24</v>
      </c>
      <c r="B6" s="19" t="str">
        <f>Sozialindikatoren!B139</f>
        <v>Huchting</v>
      </c>
      <c r="C6" s="19">
        <f>Sozialindikatoren!C139</f>
        <v>4</v>
      </c>
      <c r="D6" s="20">
        <f>Sozialindikatoren!E139</f>
        <v>6</v>
      </c>
      <c r="E6" s="20">
        <f>Sozialindikatoren!G139</f>
        <v>4</v>
      </c>
      <c r="F6" s="20">
        <f>Sozialindikatoren!I139</f>
        <v>9</v>
      </c>
      <c r="G6" s="20">
        <f>Sozialindikatoren!K139</f>
        <v>9</v>
      </c>
      <c r="H6" s="20">
        <f>Sozialindikatoren!M139</f>
        <v>9</v>
      </c>
      <c r="I6" s="20">
        <f>Sozialindikatoren!O139</f>
        <v>9</v>
      </c>
      <c r="J6" s="20">
        <f>Sozialindikatoren!Q139</f>
        <v>7</v>
      </c>
      <c r="M6" s="31">
        <f>Sozialindikatoren!D139</f>
        <v>-21.875</v>
      </c>
      <c r="N6" s="1">
        <f>Sozialindikatoren!F139</f>
        <v>-18.6</v>
      </c>
      <c r="O6" s="1">
        <f>Sozialindikatoren!H139</f>
        <v>-28.949999999999996</v>
      </c>
      <c r="P6" s="1">
        <f>Sozialindikatoren!J139</f>
        <v>-7.5000000000000036</v>
      </c>
      <c r="Q6" s="1">
        <f>Sozialindikatoren!L139</f>
        <v>-9.8</v>
      </c>
      <c r="R6" s="1">
        <f>Sozialindikatoren!N139</f>
        <v>-12.075000000000003</v>
      </c>
      <c r="S6" s="1">
        <f>Sozialindikatoren!P139</f>
        <v>-14.27</v>
      </c>
      <c r="T6" s="1">
        <f>Sozialindikatoren!R139</f>
        <v>-17.000000000000007</v>
      </c>
    </row>
    <row r="7" spans="1:20" ht="12.75">
      <c r="A7" s="20">
        <f>Sozialindikatoren!A140</f>
        <v>25</v>
      </c>
      <c r="B7" s="19" t="str">
        <f>Sozialindikatoren!B140</f>
        <v>Woltmershausen</v>
      </c>
      <c r="C7" s="19">
        <f>Sozialindikatoren!C140</f>
        <v>3</v>
      </c>
      <c r="D7" s="20">
        <f>Sozialindikatoren!E140</f>
        <v>5</v>
      </c>
      <c r="E7" s="20">
        <f>Sozialindikatoren!G140</f>
        <v>5</v>
      </c>
      <c r="F7" s="20">
        <f>Sozialindikatoren!I140</f>
        <v>7</v>
      </c>
      <c r="G7" s="20">
        <f>Sozialindikatoren!K140</f>
        <v>4</v>
      </c>
      <c r="H7" s="20">
        <f>Sozialindikatoren!M140</f>
        <v>4</v>
      </c>
      <c r="I7" s="20">
        <f>Sozialindikatoren!O140</f>
        <v>7</v>
      </c>
      <c r="J7" s="20">
        <f>Sozialindikatoren!Q140</f>
        <v>9</v>
      </c>
      <c r="M7" s="31">
        <f>Sozialindikatoren!D140</f>
        <v>-23.8</v>
      </c>
      <c r="N7" s="1">
        <f>Sozialindikatoren!F140</f>
        <v>-19.5</v>
      </c>
      <c r="O7" s="1">
        <f>Sozialindikatoren!H140</f>
        <v>-18.849999999999998</v>
      </c>
      <c r="P7" s="1">
        <f>Sozialindikatoren!J140</f>
        <v>-20.2</v>
      </c>
      <c r="Q7" s="1">
        <f>Sozialindikatoren!L140</f>
        <v>-34.9</v>
      </c>
      <c r="R7" s="1">
        <f>Sozialindikatoren!N140</f>
        <v>-31.650000000000002</v>
      </c>
      <c r="S7" s="1">
        <f>Sozialindikatoren!P140</f>
        <v>-23.705</v>
      </c>
      <c r="T7" s="1">
        <f>Sozialindikatoren!R140</f>
        <v>-9</v>
      </c>
    </row>
    <row r="8" spans="1:20" ht="12.75">
      <c r="A8" s="20">
        <f>Sozialindikatoren!A141</f>
        <v>31</v>
      </c>
      <c r="B8" s="19" t="str">
        <f>Sozialindikatoren!B141</f>
        <v>Ösliche Vorstadt</v>
      </c>
      <c r="C8" s="19">
        <f>Sozialindikatoren!C141</f>
        <v>14</v>
      </c>
      <c r="D8" s="20">
        <f>Sozialindikatoren!E141</f>
        <v>14</v>
      </c>
      <c r="E8" s="20">
        <f>Sozialindikatoren!G141</f>
        <v>15</v>
      </c>
      <c r="F8" s="20">
        <f>Sozialindikatoren!I141</f>
        <v>13</v>
      </c>
      <c r="G8" s="20">
        <f>Sozialindikatoren!K141</f>
        <v>12</v>
      </c>
      <c r="H8" s="20">
        <f>Sozialindikatoren!M141</f>
        <v>13</v>
      </c>
      <c r="I8" s="20">
        <f>Sozialindikatoren!O141</f>
        <v>13</v>
      </c>
      <c r="J8" s="20">
        <f>Sozialindikatoren!Q141</f>
        <v>13</v>
      </c>
      <c r="M8" s="31">
        <f>Sozialindikatoren!D141</f>
        <v>15</v>
      </c>
      <c r="N8" s="1">
        <f>Sozialindikatoren!F141</f>
        <v>10.825</v>
      </c>
      <c r="O8" s="1">
        <f>Sozialindikatoren!H141</f>
        <v>25.45</v>
      </c>
      <c r="P8" s="1">
        <f>Sozialindikatoren!J141</f>
        <v>17.475</v>
      </c>
      <c r="Q8" s="1">
        <f>Sozialindikatoren!L141</f>
        <v>15.5</v>
      </c>
      <c r="R8" s="1">
        <f>Sozialindikatoren!N141</f>
        <v>17.675</v>
      </c>
      <c r="S8" s="1">
        <f>Sozialindikatoren!P141</f>
        <v>27.389999999999997</v>
      </c>
      <c r="T8" s="1">
        <f>Sozialindikatoren!R141</f>
        <v>31.825000000000003</v>
      </c>
    </row>
    <row r="9" spans="1:20" ht="12.75">
      <c r="A9" s="20">
        <f>Sozialindikatoren!A142</f>
        <v>32</v>
      </c>
      <c r="B9" s="19" t="str">
        <f>Sozialindikatoren!B142</f>
        <v>Schwachhausen</v>
      </c>
      <c r="C9" s="19">
        <f>Sozialindikatoren!C142</f>
        <v>18</v>
      </c>
      <c r="D9" s="20">
        <f>Sozialindikatoren!E142</f>
        <v>18</v>
      </c>
      <c r="E9" s="20">
        <f>Sozialindikatoren!G142</f>
        <v>18</v>
      </c>
      <c r="F9" s="20">
        <f>Sozialindikatoren!I142</f>
        <v>17</v>
      </c>
      <c r="G9" s="20">
        <f>Sozialindikatoren!K142</f>
        <v>17</v>
      </c>
      <c r="H9" s="20">
        <f>Sozialindikatoren!M142</f>
        <v>17</v>
      </c>
      <c r="I9" s="20">
        <f>Sozialindikatoren!O142</f>
        <v>17</v>
      </c>
      <c r="J9" s="20">
        <f>Sozialindikatoren!Q142</f>
        <v>17</v>
      </c>
      <c r="M9" s="31">
        <f>Sozialindikatoren!D142</f>
        <v>90.98571428571428</v>
      </c>
      <c r="N9" s="1">
        <f>Sozialindikatoren!F142</f>
        <v>92.07142857142857</v>
      </c>
      <c r="O9" s="1">
        <f>Sozialindikatoren!H142</f>
        <v>95.32857142857144</v>
      </c>
      <c r="P9" s="1">
        <f>Sozialindikatoren!J142</f>
        <v>82.55714285714285</v>
      </c>
      <c r="Q9" s="1">
        <f>Sozialindikatoren!L142</f>
        <v>80.57142857142857</v>
      </c>
      <c r="R9" s="1">
        <f>Sozialindikatoren!N142</f>
        <v>77.0142857142857</v>
      </c>
      <c r="S9" s="1">
        <f>Sozialindikatoren!P142</f>
        <v>82.8542857142857</v>
      </c>
      <c r="T9" s="1">
        <f>Sozialindikatoren!R142</f>
        <v>85.21428571428571</v>
      </c>
    </row>
    <row r="10" spans="1:20" ht="12.75">
      <c r="A10" s="20">
        <f>Sozialindikatoren!A143</f>
        <v>33</v>
      </c>
      <c r="B10" s="19" t="str">
        <f>Sozialindikatoren!B143</f>
        <v>Vahr</v>
      </c>
      <c r="C10" s="19">
        <f>Sozialindikatoren!C143</f>
        <v>6</v>
      </c>
      <c r="D10" s="20">
        <f>Sozialindikatoren!E143</f>
        <v>7</v>
      </c>
      <c r="E10" s="20">
        <f>Sozialindikatoren!G143</f>
        <v>7</v>
      </c>
      <c r="F10" s="20">
        <f>Sozialindikatoren!I143</f>
        <v>4</v>
      </c>
      <c r="G10" s="20">
        <f>Sozialindikatoren!K143</f>
        <v>2</v>
      </c>
      <c r="H10" s="20">
        <f>Sozialindikatoren!M143</f>
        <v>3</v>
      </c>
      <c r="I10" s="20">
        <f>Sozialindikatoren!O143</f>
        <v>3</v>
      </c>
      <c r="J10" s="20">
        <f>Sozialindikatoren!Q143</f>
        <v>2</v>
      </c>
      <c r="M10" s="31">
        <f>Sozialindikatoren!D143</f>
        <v>-20.560000000000002</v>
      </c>
      <c r="N10" s="1">
        <f>Sozialindikatoren!F143</f>
        <v>-17.2</v>
      </c>
      <c r="O10" s="1">
        <f>Sozialindikatoren!H143</f>
        <v>-11.58</v>
      </c>
      <c r="P10" s="1">
        <f>Sozialindikatoren!J143</f>
        <v>-36.239999999999995</v>
      </c>
      <c r="Q10" s="1">
        <f>Sozialindikatoren!L143</f>
        <v>-44.839999999999996</v>
      </c>
      <c r="R10" s="1">
        <f>Sozialindikatoren!N143</f>
        <v>-37.279999999999994</v>
      </c>
      <c r="S10" s="1">
        <f>Sozialindikatoren!P143</f>
        <v>-31.112000000000002</v>
      </c>
      <c r="T10" s="1">
        <f>Sozialindikatoren!R143</f>
        <v>-51.4</v>
      </c>
    </row>
    <row r="11" spans="1:20" ht="12.75">
      <c r="A11" s="20">
        <f>Sozialindikatoren!A144</f>
        <v>34</v>
      </c>
      <c r="B11" s="19" t="str">
        <f>Sozialindikatoren!B144</f>
        <v>Horn-Lehe</v>
      </c>
      <c r="C11" s="19">
        <f>Sozialindikatoren!C144</f>
        <v>16</v>
      </c>
      <c r="D11" s="20">
        <f>Sozialindikatoren!E144</f>
        <v>16</v>
      </c>
      <c r="E11" s="20">
        <f>Sozialindikatoren!G144</f>
        <v>16</v>
      </c>
      <c r="F11" s="20">
        <f>Sozialindikatoren!I144</f>
        <v>16</v>
      </c>
      <c r="G11" s="20">
        <f>Sozialindikatoren!K144</f>
        <v>16</v>
      </c>
      <c r="H11" s="20">
        <f>Sozialindikatoren!M144</f>
        <v>16</v>
      </c>
      <c r="I11" s="20">
        <f>Sozialindikatoren!O144</f>
        <v>16</v>
      </c>
      <c r="J11" s="20">
        <f>Sozialindikatoren!Q144</f>
        <v>16</v>
      </c>
      <c r="M11" s="31">
        <f>Sozialindikatoren!D144</f>
        <v>53</v>
      </c>
      <c r="N11" s="1">
        <f>Sozialindikatoren!F144</f>
        <v>53.03333333333333</v>
      </c>
      <c r="O11" s="1">
        <f>Sozialindikatoren!H144</f>
        <v>41.06666666666667</v>
      </c>
      <c r="P11" s="1">
        <f>Sozialindikatoren!J144</f>
        <v>66.96666666666667</v>
      </c>
      <c r="Q11" s="1">
        <f>Sozialindikatoren!L144</f>
        <v>67.3</v>
      </c>
      <c r="R11" s="1">
        <f>Sozialindikatoren!N144</f>
        <v>63.099999999999994</v>
      </c>
      <c r="S11" s="1">
        <f>Sozialindikatoren!P144</f>
        <v>66.85000000000001</v>
      </c>
      <c r="T11" s="1">
        <f>Sozialindikatoren!R144</f>
        <v>61</v>
      </c>
    </row>
    <row r="12" spans="1:20" ht="12.75">
      <c r="A12" s="20">
        <f>Sozialindikatoren!A145</f>
        <v>35</v>
      </c>
      <c r="B12" s="19" t="str">
        <f>Sozialindikatoren!B145</f>
        <v>Borgfeld</v>
      </c>
      <c r="C12" s="19">
        <f>Sozialindikatoren!C145</f>
        <v>17</v>
      </c>
      <c r="D12" s="20">
        <f>Sozialindikatoren!E145</f>
        <v>17</v>
      </c>
      <c r="E12" s="20">
        <f>Sozialindikatoren!G145</f>
        <v>17</v>
      </c>
      <c r="F12" s="20">
        <f>Sozialindikatoren!I145</f>
        <v>19</v>
      </c>
      <c r="G12" s="20">
        <f>Sozialindikatoren!K145</f>
        <v>19</v>
      </c>
      <c r="H12" s="20">
        <f>Sozialindikatoren!M145</f>
        <v>19</v>
      </c>
      <c r="I12" s="20">
        <f>Sozialindikatoren!O145</f>
        <v>19</v>
      </c>
      <c r="J12" s="20">
        <f>Sozialindikatoren!Q145</f>
        <v>19</v>
      </c>
      <c r="M12" s="31">
        <f>Sozialindikatoren!D145</f>
        <v>74.8</v>
      </c>
      <c r="N12" s="1">
        <f>Sozialindikatoren!F145</f>
        <v>68</v>
      </c>
      <c r="O12" s="1">
        <f>Sozialindikatoren!H145</f>
        <v>76.3</v>
      </c>
      <c r="P12" s="1">
        <f>Sozialindikatoren!J145</f>
        <v>129.4</v>
      </c>
      <c r="Q12" s="1">
        <f>Sozialindikatoren!L145</f>
        <v>126.7</v>
      </c>
      <c r="R12" s="1">
        <f>Sozialindikatoren!N145</f>
        <v>125.2</v>
      </c>
      <c r="S12" s="1">
        <f>Sozialindikatoren!P145</f>
        <v>135.94</v>
      </c>
      <c r="T12" s="1">
        <f>Sozialindikatoren!R145</f>
        <v>133.4</v>
      </c>
    </row>
    <row r="13" spans="1:20" ht="12.75">
      <c r="A13" s="20">
        <f>Sozialindikatoren!A146</f>
        <v>36</v>
      </c>
      <c r="B13" s="19" t="str">
        <f>Sozialindikatoren!B146</f>
        <v>Oberneuland</v>
      </c>
      <c r="C13" s="19">
        <f>Sozialindikatoren!C146</f>
        <v>19</v>
      </c>
      <c r="D13" s="20">
        <f>Sozialindikatoren!E146</f>
        <v>19</v>
      </c>
      <c r="E13" s="20">
        <f>Sozialindikatoren!G146</f>
        <v>19</v>
      </c>
      <c r="F13" s="20">
        <f>Sozialindikatoren!I146</f>
        <v>18</v>
      </c>
      <c r="G13" s="20">
        <f>Sozialindikatoren!K146</f>
        <v>18</v>
      </c>
      <c r="H13" s="20">
        <f>Sozialindikatoren!M146</f>
        <v>18</v>
      </c>
      <c r="I13" s="20">
        <f>Sozialindikatoren!O146</f>
        <v>18</v>
      </c>
      <c r="J13" s="20">
        <f>Sozialindikatoren!Q146</f>
        <v>18</v>
      </c>
      <c r="M13" s="31">
        <f>Sozialindikatoren!D146</f>
        <v>110.9</v>
      </c>
      <c r="N13" s="1">
        <f>Sozialindikatoren!F146</f>
        <v>108.8</v>
      </c>
      <c r="O13" s="1">
        <f>Sozialindikatoren!H146</f>
        <v>99.6</v>
      </c>
      <c r="P13" s="1">
        <f>Sozialindikatoren!J146</f>
        <v>116.7</v>
      </c>
      <c r="Q13" s="1">
        <f>Sozialindikatoren!L146</f>
        <v>124.1</v>
      </c>
      <c r="R13" s="1">
        <f>Sozialindikatoren!N146</f>
        <v>111.8</v>
      </c>
      <c r="S13" s="1">
        <f>Sozialindikatoren!P146</f>
        <v>104.85</v>
      </c>
      <c r="T13" s="1">
        <f>Sozialindikatoren!R146</f>
        <v>100.9</v>
      </c>
    </row>
    <row r="14" spans="1:20" ht="12.75">
      <c r="A14" s="20">
        <f>Sozialindikatoren!A147</f>
        <v>37</v>
      </c>
      <c r="B14" s="19" t="str">
        <f>Sozialindikatoren!B147</f>
        <v>Osterholz</v>
      </c>
      <c r="C14" s="19">
        <f>Sozialindikatoren!C147</f>
        <v>2</v>
      </c>
      <c r="D14" s="20">
        <f>Sozialindikatoren!E147</f>
        <v>2</v>
      </c>
      <c r="E14" s="20">
        <f>Sozialindikatoren!G147</f>
        <v>3</v>
      </c>
      <c r="F14" s="20">
        <f>Sozialindikatoren!I147</f>
        <v>6</v>
      </c>
      <c r="G14" s="20">
        <f>Sozialindikatoren!K147</f>
        <v>6</v>
      </c>
      <c r="H14" s="20">
        <f>Sozialindikatoren!M147</f>
        <v>6</v>
      </c>
      <c r="I14" s="20">
        <f>Sozialindikatoren!O147</f>
        <v>5</v>
      </c>
      <c r="J14" s="20">
        <f>Sozialindikatoren!Q147</f>
        <v>3</v>
      </c>
      <c r="M14" s="31">
        <f>Sozialindikatoren!D147</f>
        <v>-36.14</v>
      </c>
      <c r="N14" s="1">
        <f>Sozialindikatoren!F147</f>
        <v>-32.72</v>
      </c>
      <c r="O14" s="1">
        <f>Sozialindikatoren!H147</f>
        <v>-34.779999999999994</v>
      </c>
      <c r="P14" s="1">
        <f>Sozialindikatoren!J147</f>
        <v>-30.320000000000004</v>
      </c>
      <c r="Q14" s="1">
        <f>Sozialindikatoren!L147</f>
        <v>-32.2</v>
      </c>
      <c r="R14" s="1">
        <f>Sozialindikatoren!N147</f>
        <v>-22.700000000000003</v>
      </c>
      <c r="S14" s="1">
        <f>Sozialindikatoren!P147</f>
        <v>-26.55</v>
      </c>
      <c r="T14" s="1">
        <f>Sozialindikatoren!R147</f>
        <v>-44.019999999999996</v>
      </c>
    </row>
    <row r="15" spans="1:20" ht="12.75">
      <c r="A15" s="20">
        <f>Sozialindikatoren!A148</f>
        <v>38</v>
      </c>
      <c r="B15" s="19" t="str">
        <f>Sozialindikatoren!B148</f>
        <v>Hemelingen</v>
      </c>
      <c r="C15" s="19">
        <f>Sozialindikatoren!C148</f>
        <v>10</v>
      </c>
      <c r="D15" s="20">
        <f>Sozialindikatoren!E148</f>
        <v>10</v>
      </c>
      <c r="E15" s="20">
        <f>Sozialindikatoren!G148</f>
        <v>10</v>
      </c>
      <c r="F15" s="20">
        <f>Sozialindikatoren!I148</f>
        <v>11</v>
      </c>
      <c r="G15" s="20">
        <f>Sozialindikatoren!K148</f>
        <v>11</v>
      </c>
      <c r="H15" s="20">
        <f>Sozialindikatoren!M148</f>
        <v>12</v>
      </c>
      <c r="I15" s="20">
        <f>Sozialindikatoren!O148</f>
        <v>12</v>
      </c>
      <c r="J15" s="20">
        <f>Sozialindikatoren!Q148</f>
        <v>12</v>
      </c>
      <c r="M15" s="31">
        <f>Sozialindikatoren!D148</f>
        <v>-7.099999999999999</v>
      </c>
      <c r="N15" s="1">
        <f>Sozialindikatoren!F148</f>
        <v>-5.5600000000000005</v>
      </c>
      <c r="O15" s="1">
        <f>Sozialindikatoren!H148</f>
        <v>-9.339999999999998</v>
      </c>
      <c r="P15" s="1">
        <f>Sozialindikatoren!J148</f>
        <v>4.840000000000001</v>
      </c>
      <c r="Q15" s="1">
        <f>Sozialindikatoren!L148</f>
        <v>5.040000000000002</v>
      </c>
      <c r="R15" s="1">
        <f>Sozialindikatoren!N148</f>
        <v>14.639999999999997</v>
      </c>
      <c r="S15" s="1">
        <f>Sozialindikatoren!P148</f>
        <v>12.254000000000001</v>
      </c>
      <c r="T15" s="1">
        <f>Sozialindikatoren!R148</f>
        <v>8.4</v>
      </c>
    </row>
    <row r="16" spans="1:20" ht="12.75">
      <c r="A16" s="20">
        <f>Sozialindikatoren!A149</f>
        <v>42</v>
      </c>
      <c r="B16" s="19" t="str">
        <f>Sozialindikatoren!B149</f>
        <v>Findorff</v>
      </c>
      <c r="C16" s="19">
        <f>Sozialindikatoren!C149</f>
        <v>11</v>
      </c>
      <c r="D16" s="20">
        <f>Sozialindikatoren!E149</f>
        <v>12</v>
      </c>
      <c r="E16" s="20">
        <f>Sozialindikatoren!G149</f>
        <v>14</v>
      </c>
      <c r="F16" s="20">
        <f>Sozialindikatoren!I149</f>
        <v>14</v>
      </c>
      <c r="G16" s="20">
        <f>Sozialindikatoren!K149</f>
        <v>15</v>
      </c>
      <c r="H16" s="20">
        <f>Sozialindikatoren!M149</f>
        <v>15</v>
      </c>
      <c r="I16" s="20">
        <f>Sozialindikatoren!O149</f>
        <v>14</v>
      </c>
      <c r="J16" s="20">
        <f>Sozialindikatoren!Q149</f>
        <v>15</v>
      </c>
      <c r="M16" s="31">
        <f>Sozialindikatoren!D149</f>
        <v>-4.925000000000001</v>
      </c>
      <c r="N16" s="1">
        <f>Sozialindikatoren!F149</f>
        <v>2.1499999999999995</v>
      </c>
      <c r="O16" s="1">
        <f>Sozialindikatoren!H149</f>
        <v>13.299999999999999</v>
      </c>
      <c r="P16" s="1">
        <f>Sozialindikatoren!J149</f>
        <v>24.4</v>
      </c>
      <c r="Q16" s="1">
        <f>Sozialindikatoren!L149</f>
        <v>37.175000000000004</v>
      </c>
      <c r="R16" s="1">
        <f>Sozialindikatoren!N149</f>
        <v>34.775</v>
      </c>
      <c r="S16" s="1">
        <f>Sozialindikatoren!P149</f>
        <v>32.71</v>
      </c>
      <c r="T16" s="1">
        <f>Sozialindikatoren!R149</f>
        <v>43.475</v>
      </c>
    </row>
    <row r="17" spans="1:20" ht="12.75">
      <c r="A17" s="20">
        <f>Sozialindikatoren!A150</f>
        <v>43</v>
      </c>
      <c r="B17" s="19" t="str">
        <f>Sozialindikatoren!B150</f>
        <v>Walle</v>
      </c>
      <c r="C17" s="19">
        <f>Sozialindikatoren!C150</f>
        <v>7</v>
      </c>
      <c r="D17" s="20">
        <f>Sozialindikatoren!E150</f>
        <v>3</v>
      </c>
      <c r="E17" s="20">
        <f>Sozialindikatoren!G150</f>
        <v>8</v>
      </c>
      <c r="F17" s="20">
        <f>Sozialindikatoren!I150</f>
        <v>5</v>
      </c>
      <c r="G17" s="20">
        <f>Sozialindikatoren!K150</f>
        <v>7</v>
      </c>
      <c r="H17" s="20">
        <f>Sozialindikatoren!M150</f>
        <v>7</v>
      </c>
      <c r="I17" s="20">
        <f>Sozialindikatoren!O150</f>
        <v>6</v>
      </c>
      <c r="J17" s="20">
        <f>Sozialindikatoren!Q150</f>
        <v>6</v>
      </c>
      <c r="M17" s="31">
        <f>Sozialindikatoren!D150</f>
        <v>-20.53333333333333</v>
      </c>
      <c r="N17" s="1">
        <f>Sozialindikatoren!F150</f>
        <v>-23.849999999999998</v>
      </c>
      <c r="O17" s="1">
        <f>Sozialindikatoren!H150</f>
        <v>-11.6</v>
      </c>
      <c r="P17" s="1">
        <f>Sozialindikatoren!J150</f>
        <v>-30.566666666666666</v>
      </c>
      <c r="Q17" s="1">
        <f>Sozialindikatoren!L150</f>
        <v>-29.416666666666668</v>
      </c>
      <c r="R17" s="1">
        <f>Sozialindikatoren!N150</f>
        <v>-19.96666666666667</v>
      </c>
      <c r="S17" s="1">
        <f>Sozialindikatoren!P150</f>
        <v>-24.371666666666666</v>
      </c>
      <c r="T17" s="1">
        <f>Sozialindikatoren!R150</f>
        <v>-17.466666666666665</v>
      </c>
    </row>
    <row r="18" spans="1:20" ht="12.75">
      <c r="A18" s="20">
        <f>Sozialindikatoren!A151</f>
        <v>44</v>
      </c>
      <c r="B18" s="19" t="str">
        <f>Sozialindikatoren!B151</f>
        <v>Gröpelingen</v>
      </c>
      <c r="C18" s="19">
        <f>Sozialindikatoren!C151</f>
        <v>1</v>
      </c>
      <c r="D18" s="20">
        <f>Sozialindikatoren!E151</f>
        <v>1</v>
      </c>
      <c r="E18" s="20">
        <f>Sozialindikatoren!G151</f>
        <v>1</v>
      </c>
      <c r="F18" s="20">
        <f>Sozialindikatoren!I151</f>
        <v>1</v>
      </c>
      <c r="G18" s="20">
        <f>Sozialindikatoren!K151</f>
        <v>1</v>
      </c>
      <c r="H18" s="20">
        <f>Sozialindikatoren!M151</f>
        <v>1</v>
      </c>
      <c r="I18" s="20">
        <f>Sozialindikatoren!O151</f>
        <v>1</v>
      </c>
      <c r="J18" s="20">
        <f>Sozialindikatoren!Q151</f>
        <v>1</v>
      </c>
      <c r="M18" s="31">
        <f>Sozialindikatoren!D151</f>
        <v>-67.675</v>
      </c>
      <c r="N18" s="1">
        <f>Sozialindikatoren!F151</f>
        <v>-70.025</v>
      </c>
      <c r="O18" s="1">
        <f>Sozialindikatoren!H151</f>
        <v>-67.32499999999999</v>
      </c>
      <c r="P18" s="1">
        <f>Sozialindikatoren!J151</f>
        <v>-74</v>
      </c>
      <c r="Q18" s="1">
        <f>Sozialindikatoren!L151</f>
        <v>-79.67499999999998</v>
      </c>
      <c r="R18" s="1">
        <f>Sozialindikatoren!N151</f>
        <v>-86.3</v>
      </c>
      <c r="S18" s="1">
        <f>Sozialindikatoren!P151</f>
        <v>-101.1825</v>
      </c>
      <c r="T18" s="1">
        <f>Sozialindikatoren!R151</f>
        <v>-101.625</v>
      </c>
    </row>
    <row r="19" spans="1:20" ht="12.75">
      <c r="A19" s="20">
        <f>Sozialindikatoren!A152</f>
        <v>51</v>
      </c>
      <c r="B19" s="19" t="str">
        <f>Sozialindikatoren!B152</f>
        <v>Burglesum</v>
      </c>
      <c r="C19" s="19">
        <f>Sozialindikatoren!C152</f>
        <v>13</v>
      </c>
      <c r="D19" s="20">
        <f>Sozialindikatoren!E152</f>
        <v>13</v>
      </c>
      <c r="E19" s="20">
        <f>Sozialindikatoren!G152</f>
        <v>13</v>
      </c>
      <c r="F19" s="20">
        <f>Sozialindikatoren!I152</f>
        <v>12</v>
      </c>
      <c r="G19" s="20">
        <f>Sozialindikatoren!K152</f>
        <v>13</v>
      </c>
      <c r="H19" s="20">
        <f>Sozialindikatoren!M152</f>
        <v>10</v>
      </c>
      <c r="I19" s="20">
        <f>Sozialindikatoren!O152</f>
        <v>11</v>
      </c>
      <c r="J19" s="20">
        <f>Sozialindikatoren!Q152</f>
        <v>11</v>
      </c>
      <c r="M19" s="31">
        <f>Sozialindikatoren!D152</f>
        <v>10.500000000000002</v>
      </c>
      <c r="N19" s="1">
        <f>Sozialindikatoren!F152</f>
        <v>6.950000000000001</v>
      </c>
      <c r="O19" s="1">
        <f>Sozialindikatoren!H152</f>
        <v>5.5</v>
      </c>
      <c r="P19" s="1">
        <f>Sozialindikatoren!J152</f>
        <v>15.899999999999999</v>
      </c>
      <c r="Q19" s="1">
        <f>Sozialindikatoren!L152</f>
        <v>18.25</v>
      </c>
      <c r="R19" s="1">
        <f>Sozialindikatoren!N152</f>
        <v>-2.8000000000000007</v>
      </c>
      <c r="S19" s="1">
        <f>Sozialindikatoren!P152</f>
        <v>-4.902500000000002</v>
      </c>
      <c r="T19" s="1">
        <f>Sozialindikatoren!R152</f>
        <v>1.075000000000001</v>
      </c>
    </row>
    <row r="20" spans="1:20" ht="12.75">
      <c r="A20" s="20">
        <f>Sozialindikatoren!A153</f>
        <v>52</v>
      </c>
      <c r="B20" s="19" t="str">
        <f>Sozialindikatoren!B153</f>
        <v>Vegesack</v>
      </c>
      <c r="C20" s="19">
        <f>Sozialindikatoren!C153</f>
        <v>9</v>
      </c>
      <c r="D20" s="20">
        <f>Sozialindikatoren!E153</f>
        <v>9</v>
      </c>
      <c r="E20" s="20">
        <f>Sozialindikatoren!G153</f>
        <v>9</v>
      </c>
      <c r="F20" s="20">
        <f>Sozialindikatoren!I153</f>
        <v>8</v>
      </c>
      <c r="G20" s="20">
        <f>Sozialindikatoren!K153</f>
        <v>8</v>
      </c>
      <c r="H20" s="20">
        <f>Sozialindikatoren!M153</f>
        <v>8</v>
      </c>
      <c r="I20" s="20">
        <f>Sozialindikatoren!O153</f>
        <v>8</v>
      </c>
      <c r="J20" s="20">
        <f>Sozialindikatoren!Q153</f>
        <v>8</v>
      </c>
      <c r="M20" s="31">
        <f>Sozialindikatoren!D153</f>
        <v>-9.88</v>
      </c>
      <c r="N20" s="1">
        <f>Sozialindikatoren!F153</f>
        <v>-12.34</v>
      </c>
      <c r="O20" s="1">
        <f>Sozialindikatoren!H153</f>
        <v>-10.02</v>
      </c>
      <c r="P20" s="1">
        <f>Sozialindikatoren!J153</f>
        <v>-14.800000000000002</v>
      </c>
      <c r="Q20" s="1">
        <f>Sozialindikatoren!L153</f>
        <v>-10.96</v>
      </c>
      <c r="R20" s="1">
        <f>Sozialindikatoren!N153</f>
        <v>-15.939999999999998</v>
      </c>
      <c r="S20" s="1">
        <f>Sozialindikatoren!P153</f>
        <v>-15.446000000000002</v>
      </c>
      <c r="T20" s="1">
        <f>Sozialindikatoren!R153</f>
        <v>-15.34</v>
      </c>
    </row>
    <row r="21" spans="1:20" ht="12.75">
      <c r="A21" s="20">
        <f>Sozialindikatoren!A154</f>
        <v>53</v>
      </c>
      <c r="B21" s="19" t="str">
        <f>Sozialindikatoren!B154</f>
        <v>Blumenthal</v>
      </c>
      <c r="C21" s="19">
        <f>Sozialindikatoren!C154</f>
        <v>8</v>
      </c>
      <c r="D21" s="20">
        <f>Sozialindikatoren!E154</f>
        <v>8</v>
      </c>
      <c r="E21" s="20">
        <f>Sozialindikatoren!G154</f>
        <v>11</v>
      </c>
      <c r="F21" s="20">
        <f>Sozialindikatoren!I154</f>
        <v>10</v>
      </c>
      <c r="G21" s="20">
        <f>Sozialindikatoren!K154</f>
        <v>10</v>
      </c>
      <c r="H21" s="20">
        <f>Sozialindikatoren!M154</f>
        <v>11</v>
      </c>
      <c r="I21" s="20">
        <f>Sozialindikatoren!O154</f>
        <v>10</v>
      </c>
      <c r="J21" s="20">
        <f>Sozialindikatoren!Q154</f>
        <v>10</v>
      </c>
      <c r="M21" s="31">
        <f>Sozialindikatoren!D154</f>
        <v>-13.98</v>
      </c>
      <c r="N21" s="1">
        <f>Sozialindikatoren!F154</f>
        <v>-14.540000000000001</v>
      </c>
      <c r="O21" s="1">
        <f>Sozialindikatoren!H154</f>
        <v>-7.419999999999999</v>
      </c>
      <c r="P21" s="1">
        <f>Sozialindikatoren!J154</f>
        <v>-0.18000000000000044</v>
      </c>
      <c r="Q21" s="1">
        <f>Sozialindikatoren!L154</f>
        <v>-0.07999999999999971</v>
      </c>
      <c r="R21" s="1">
        <f>Sozialindikatoren!N154</f>
        <v>-2.1799999999999997</v>
      </c>
      <c r="S21" s="1">
        <f>Sozialindikatoren!P154</f>
        <v>-11.018</v>
      </c>
      <c r="T21" s="1">
        <f>Sozialindikatoren!R154</f>
        <v>-0.7799999999999983</v>
      </c>
    </row>
    <row r="22" spans="1:8" ht="12.75">
      <c r="A22" s="3"/>
      <c r="B22" s="3"/>
      <c r="C22" s="3"/>
      <c r="D22" s="18"/>
      <c r="E22" s="18"/>
      <c r="F22" s="18"/>
      <c r="G22" s="18"/>
      <c r="H22" s="18"/>
    </row>
    <row r="23" spans="1:8" ht="12.75">
      <c r="A23" s="3"/>
      <c r="B23" s="3"/>
      <c r="C23" s="3"/>
      <c r="D23" s="18"/>
      <c r="E23" s="18"/>
      <c r="F23" s="18"/>
      <c r="G23" s="18"/>
      <c r="H23" s="18"/>
    </row>
    <row r="24" spans="1:8" ht="12.75">
      <c r="A24" s="3"/>
      <c r="B24" s="3"/>
      <c r="C24" s="3"/>
      <c r="D24" s="18"/>
      <c r="E24" s="18"/>
      <c r="F24" s="18"/>
      <c r="G24" s="18"/>
      <c r="H24" s="18"/>
    </row>
    <row r="45" spans="13:22" ht="12.75">
      <c r="M45" s="17"/>
      <c r="N45" s="17"/>
      <c r="O45" s="17"/>
      <c r="P45" s="17"/>
      <c r="Q45" s="17"/>
      <c r="R45" s="17"/>
      <c r="S45" s="17"/>
      <c r="T45" s="17"/>
      <c r="U45" s="17"/>
      <c r="V45" s="17"/>
    </row>
    <row r="50" spans="1:23" ht="12.75">
      <c r="A50" s="54" t="s">
        <v>131</v>
      </c>
      <c r="B50" s="54"/>
      <c r="C50" s="54"/>
      <c r="D50" s="54"/>
      <c r="E50" s="54"/>
      <c r="F50" s="54"/>
      <c r="G50" s="54"/>
      <c r="H50" s="54"/>
      <c r="I50" s="54"/>
      <c r="J50" s="54"/>
      <c r="K50" s="54"/>
      <c r="L50" s="54"/>
      <c r="M50" s="54"/>
      <c r="N50" s="54"/>
      <c r="O50" s="54"/>
      <c r="P50" s="54"/>
      <c r="Q50" s="54"/>
      <c r="R50" s="54"/>
      <c r="S50" s="54"/>
      <c r="T50" s="54"/>
      <c r="U50" s="54"/>
      <c r="V50" s="54"/>
      <c r="W50" s="54"/>
    </row>
  </sheetData>
  <mergeCells count="3">
    <mergeCell ref="M2:U2"/>
    <mergeCell ref="C2:K2"/>
    <mergeCell ref="A50:W50"/>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2" r:id="rId2"/>
  <drawing r:id="rId1"/>
</worksheet>
</file>

<file path=xl/worksheets/sheet4.xml><?xml version="1.0" encoding="utf-8"?>
<worksheet xmlns="http://schemas.openxmlformats.org/spreadsheetml/2006/main" xmlns:r="http://schemas.openxmlformats.org/officeDocument/2006/relationships">
  <sheetPr codeName="Tabelle3">
    <pageSetUpPr fitToPage="1"/>
  </sheetPr>
  <dimension ref="A1:W50"/>
  <sheetViews>
    <sheetView workbookViewId="0" topLeftCell="A1">
      <selection activeCell="A1" sqref="A1"/>
    </sheetView>
  </sheetViews>
  <sheetFormatPr defaultColWidth="11.421875" defaultRowHeight="12.75"/>
  <cols>
    <col min="2" max="2" width="13.28125" style="0" bestFit="1" customWidth="1"/>
    <col min="3" max="12" width="6.7109375" style="0" customWidth="1"/>
    <col min="13" max="13" width="6.7109375" style="32" customWidth="1"/>
    <col min="14" max="21" width="6.7109375" style="0" customWidth="1"/>
  </cols>
  <sheetData>
    <row r="1" spans="2:21" s="2" customFormat="1" ht="12.75">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
      <c r="C2" s="54" t="s">
        <v>3</v>
      </c>
      <c r="D2" s="54"/>
      <c r="E2" s="54"/>
      <c r="F2" s="54"/>
      <c r="G2" s="54"/>
      <c r="H2" s="54"/>
      <c r="I2" s="54"/>
      <c r="J2" s="54"/>
      <c r="K2" s="54"/>
      <c r="M2" s="54" t="s">
        <v>4</v>
      </c>
      <c r="N2" s="54"/>
      <c r="O2" s="54"/>
      <c r="P2" s="54"/>
      <c r="Q2" s="54"/>
      <c r="R2" s="54"/>
      <c r="S2" s="54"/>
      <c r="T2" s="54"/>
      <c r="U2" s="54"/>
    </row>
    <row r="3" spans="1:20" ht="12.75">
      <c r="A3" s="20">
        <f>Sozialindikatoren!A136</f>
        <v>11</v>
      </c>
      <c r="B3" s="19" t="str">
        <f>Sozialindikatoren!B136</f>
        <v>Mitte</v>
      </c>
      <c r="C3" s="19">
        <f>Sozialindikatoren!C136</f>
        <v>12</v>
      </c>
      <c r="D3" s="20">
        <f>Sozialindikatoren!E136</f>
        <v>11</v>
      </c>
      <c r="E3" s="20">
        <f>Sozialindikatoren!G136</f>
        <v>2</v>
      </c>
      <c r="F3" s="20">
        <f>Sozialindikatoren!I136</f>
        <v>2</v>
      </c>
      <c r="G3" s="20">
        <f>Sozialindikatoren!K136</f>
        <v>5</v>
      </c>
      <c r="H3" s="20">
        <f>Sozialindikatoren!M136</f>
        <v>5</v>
      </c>
      <c r="I3" s="20">
        <f>Sozialindikatoren!O136</f>
        <v>4</v>
      </c>
      <c r="J3" s="20">
        <f>Sozialindikatoren!Q136</f>
        <v>4</v>
      </c>
      <c r="M3" s="31">
        <f>Sozialindikatoren!D136</f>
        <v>-0.0999999999999998</v>
      </c>
      <c r="N3" s="1">
        <f>Sozialindikatoren!F136</f>
        <v>-2.2666666666666657</v>
      </c>
      <c r="O3" s="1">
        <f>Sozialindikatoren!H136</f>
        <v>-58.1</v>
      </c>
      <c r="P3" s="1">
        <f>Sozialindikatoren!J136</f>
        <v>-47.4</v>
      </c>
      <c r="Q3" s="1">
        <f>Sozialindikatoren!L136</f>
        <v>-34.03333333333334</v>
      </c>
      <c r="R3" s="1">
        <f>Sozialindikatoren!N136</f>
        <v>-30.66666666666666</v>
      </c>
      <c r="S3" s="1">
        <f>Sozialindikatoren!P136</f>
        <v>-29.169999999999998</v>
      </c>
      <c r="T3" s="1">
        <f>Sozialindikatoren!R136</f>
        <v>-31.86666666666667</v>
      </c>
    </row>
    <row r="4" spans="1:20" ht="12.75">
      <c r="A4" s="20">
        <f>Sozialindikatoren!A137</f>
        <v>21</v>
      </c>
      <c r="B4" s="19" t="str">
        <f>Sozialindikatoren!B137</f>
        <v>Neustadt</v>
      </c>
      <c r="C4" s="19">
        <f>Sozialindikatoren!C137</f>
        <v>5</v>
      </c>
      <c r="D4" s="20">
        <f>Sozialindikatoren!E137</f>
        <v>4</v>
      </c>
      <c r="E4" s="20">
        <f>Sozialindikatoren!G137</f>
        <v>6</v>
      </c>
      <c r="F4" s="20">
        <f>Sozialindikatoren!I137</f>
        <v>3</v>
      </c>
      <c r="G4" s="20">
        <f>Sozialindikatoren!K137</f>
        <v>3</v>
      </c>
      <c r="H4" s="20">
        <f>Sozialindikatoren!M137</f>
        <v>2</v>
      </c>
      <c r="I4" s="20">
        <f>Sozialindikatoren!O137</f>
        <v>2</v>
      </c>
      <c r="J4" s="20">
        <f>Sozialindikatoren!Q137</f>
        <v>5</v>
      </c>
      <c r="M4" s="31">
        <f>Sozialindikatoren!D137</f>
        <v>-21.7125</v>
      </c>
      <c r="N4" s="1">
        <f>Sozialindikatoren!F137</f>
        <v>-20.275</v>
      </c>
      <c r="O4" s="1">
        <f>Sozialindikatoren!H137</f>
        <v>-16</v>
      </c>
      <c r="P4" s="1">
        <f>Sozialindikatoren!J137</f>
        <v>-40.4</v>
      </c>
      <c r="Q4" s="1">
        <f>Sozialindikatoren!L137</f>
        <v>-37.1</v>
      </c>
      <c r="R4" s="1">
        <f>Sozialindikatoren!N137</f>
        <v>-38.875</v>
      </c>
      <c r="S4" s="1">
        <f>Sozialindikatoren!P137</f>
        <v>-37.26375</v>
      </c>
      <c r="T4" s="1">
        <f>Sozialindikatoren!R137</f>
        <v>-31.0125</v>
      </c>
    </row>
    <row r="5" spans="1:20" ht="12.75">
      <c r="A5" s="20">
        <f>Sozialindikatoren!A138</f>
        <v>23</v>
      </c>
      <c r="B5" s="19" t="str">
        <f>Sozialindikatoren!B138</f>
        <v>Obervieland</v>
      </c>
      <c r="C5" s="19">
        <f>Sozialindikatoren!C138</f>
        <v>15</v>
      </c>
      <c r="D5" s="20">
        <f>Sozialindikatoren!E138</f>
        <v>15</v>
      </c>
      <c r="E5" s="20">
        <f>Sozialindikatoren!G138</f>
        <v>12</v>
      </c>
      <c r="F5" s="20">
        <f>Sozialindikatoren!I138</f>
        <v>15</v>
      </c>
      <c r="G5" s="20">
        <f>Sozialindikatoren!K138</f>
        <v>14</v>
      </c>
      <c r="H5" s="20">
        <f>Sozialindikatoren!M138</f>
        <v>14</v>
      </c>
      <c r="I5" s="20">
        <f>Sozialindikatoren!O138</f>
        <v>15</v>
      </c>
      <c r="J5" s="20">
        <f>Sozialindikatoren!Q138</f>
        <v>14</v>
      </c>
      <c r="M5" s="31">
        <f>Sozialindikatoren!D138</f>
        <v>19.3</v>
      </c>
      <c r="N5" s="1">
        <f>Sozialindikatoren!F138</f>
        <v>13.649999999999999</v>
      </c>
      <c r="O5" s="1">
        <f>Sozialindikatoren!H138</f>
        <v>4.299999999999999</v>
      </c>
      <c r="P5" s="1">
        <f>Sozialindikatoren!J138</f>
        <v>35.575</v>
      </c>
      <c r="Q5" s="1">
        <f>Sozialindikatoren!L138</f>
        <v>29.450000000000003</v>
      </c>
      <c r="R5" s="1">
        <f>Sozialindikatoren!N138</f>
        <v>33.325</v>
      </c>
      <c r="S5" s="1">
        <f>Sozialindikatoren!P138</f>
        <v>39.86749999999999</v>
      </c>
      <c r="T5" s="1">
        <f>Sozialindikatoren!R138</f>
        <v>34.449999999999996</v>
      </c>
    </row>
    <row r="6" spans="1:20" ht="12.75">
      <c r="A6" s="20">
        <f>Sozialindikatoren!A139</f>
        <v>24</v>
      </c>
      <c r="B6" s="19" t="str">
        <f>Sozialindikatoren!B139</f>
        <v>Huchting</v>
      </c>
      <c r="C6" s="19">
        <f>Sozialindikatoren!C139</f>
        <v>4</v>
      </c>
      <c r="D6" s="20">
        <f>Sozialindikatoren!E139</f>
        <v>6</v>
      </c>
      <c r="E6" s="20">
        <f>Sozialindikatoren!G139</f>
        <v>4</v>
      </c>
      <c r="F6" s="20">
        <f>Sozialindikatoren!I139</f>
        <v>9</v>
      </c>
      <c r="G6" s="20">
        <f>Sozialindikatoren!K139</f>
        <v>9</v>
      </c>
      <c r="H6" s="20">
        <f>Sozialindikatoren!M139</f>
        <v>9</v>
      </c>
      <c r="I6" s="20">
        <f>Sozialindikatoren!O139</f>
        <v>9</v>
      </c>
      <c r="J6" s="20">
        <f>Sozialindikatoren!Q139</f>
        <v>7</v>
      </c>
      <c r="M6" s="31">
        <f>Sozialindikatoren!D139</f>
        <v>-21.875</v>
      </c>
      <c r="N6" s="1">
        <f>Sozialindikatoren!F139</f>
        <v>-18.6</v>
      </c>
      <c r="O6" s="1">
        <f>Sozialindikatoren!H139</f>
        <v>-28.949999999999996</v>
      </c>
      <c r="P6" s="1">
        <f>Sozialindikatoren!J139</f>
        <v>-7.5000000000000036</v>
      </c>
      <c r="Q6" s="1">
        <f>Sozialindikatoren!L139</f>
        <v>-9.8</v>
      </c>
      <c r="R6" s="1">
        <f>Sozialindikatoren!N139</f>
        <v>-12.075000000000003</v>
      </c>
      <c r="S6" s="1">
        <f>Sozialindikatoren!P139</f>
        <v>-14.27</v>
      </c>
      <c r="T6" s="1">
        <f>Sozialindikatoren!R139</f>
        <v>-17.000000000000007</v>
      </c>
    </row>
    <row r="7" spans="1:20" ht="12.75">
      <c r="A7" s="20">
        <f>Sozialindikatoren!A140</f>
        <v>25</v>
      </c>
      <c r="B7" s="19" t="str">
        <f>Sozialindikatoren!B140</f>
        <v>Woltmershausen</v>
      </c>
      <c r="C7" s="19">
        <f>Sozialindikatoren!C140</f>
        <v>3</v>
      </c>
      <c r="D7" s="20">
        <f>Sozialindikatoren!E140</f>
        <v>5</v>
      </c>
      <c r="E7" s="20">
        <f>Sozialindikatoren!G140</f>
        <v>5</v>
      </c>
      <c r="F7" s="20">
        <f>Sozialindikatoren!I140</f>
        <v>7</v>
      </c>
      <c r="G7" s="20">
        <f>Sozialindikatoren!K140</f>
        <v>4</v>
      </c>
      <c r="H7" s="20">
        <f>Sozialindikatoren!M140</f>
        <v>4</v>
      </c>
      <c r="I7" s="20">
        <f>Sozialindikatoren!O140</f>
        <v>7</v>
      </c>
      <c r="J7" s="20">
        <f>Sozialindikatoren!Q140</f>
        <v>9</v>
      </c>
      <c r="M7" s="31">
        <f>Sozialindikatoren!D140</f>
        <v>-23.8</v>
      </c>
      <c r="N7" s="1">
        <f>Sozialindikatoren!F140</f>
        <v>-19.5</v>
      </c>
      <c r="O7" s="1">
        <f>Sozialindikatoren!H140</f>
        <v>-18.849999999999998</v>
      </c>
      <c r="P7" s="1">
        <f>Sozialindikatoren!J140</f>
        <v>-20.2</v>
      </c>
      <c r="Q7" s="1">
        <f>Sozialindikatoren!L140</f>
        <v>-34.9</v>
      </c>
      <c r="R7" s="1">
        <f>Sozialindikatoren!N140</f>
        <v>-31.650000000000002</v>
      </c>
      <c r="S7" s="1">
        <f>Sozialindikatoren!P140</f>
        <v>-23.705</v>
      </c>
      <c r="T7" s="1">
        <f>Sozialindikatoren!R140</f>
        <v>-9</v>
      </c>
    </row>
    <row r="8" spans="1:20" ht="12.75">
      <c r="A8" s="20">
        <f>Sozialindikatoren!A141</f>
        <v>31</v>
      </c>
      <c r="B8" s="19" t="str">
        <f>Sozialindikatoren!B141</f>
        <v>Ösliche Vorstadt</v>
      </c>
      <c r="C8" s="19">
        <f>Sozialindikatoren!C141</f>
        <v>14</v>
      </c>
      <c r="D8" s="20">
        <f>Sozialindikatoren!E141</f>
        <v>14</v>
      </c>
      <c r="E8" s="20">
        <f>Sozialindikatoren!G141</f>
        <v>15</v>
      </c>
      <c r="F8" s="20">
        <f>Sozialindikatoren!I141</f>
        <v>13</v>
      </c>
      <c r="G8" s="20">
        <f>Sozialindikatoren!K141</f>
        <v>12</v>
      </c>
      <c r="H8" s="20">
        <f>Sozialindikatoren!M141</f>
        <v>13</v>
      </c>
      <c r="I8" s="20">
        <f>Sozialindikatoren!O141</f>
        <v>13</v>
      </c>
      <c r="J8" s="20">
        <f>Sozialindikatoren!Q141</f>
        <v>13</v>
      </c>
      <c r="M8" s="31">
        <f>Sozialindikatoren!D141</f>
        <v>15</v>
      </c>
      <c r="N8" s="1">
        <f>Sozialindikatoren!F141</f>
        <v>10.825</v>
      </c>
      <c r="O8" s="1">
        <f>Sozialindikatoren!H141</f>
        <v>25.45</v>
      </c>
      <c r="P8" s="1">
        <f>Sozialindikatoren!J141</f>
        <v>17.475</v>
      </c>
      <c r="Q8" s="1">
        <f>Sozialindikatoren!L141</f>
        <v>15.5</v>
      </c>
      <c r="R8" s="1">
        <f>Sozialindikatoren!N141</f>
        <v>17.675</v>
      </c>
      <c r="S8" s="1">
        <f>Sozialindikatoren!P141</f>
        <v>27.389999999999997</v>
      </c>
      <c r="T8" s="1">
        <f>Sozialindikatoren!R141</f>
        <v>31.825000000000003</v>
      </c>
    </row>
    <row r="9" spans="1:20" ht="12.75">
      <c r="A9" s="20">
        <f>Sozialindikatoren!A142</f>
        <v>32</v>
      </c>
      <c r="B9" s="19" t="str">
        <f>Sozialindikatoren!B142</f>
        <v>Schwachhausen</v>
      </c>
      <c r="C9" s="19">
        <f>Sozialindikatoren!C142</f>
        <v>18</v>
      </c>
      <c r="D9" s="20">
        <f>Sozialindikatoren!E142</f>
        <v>18</v>
      </c>
      <c r="E9" s="20">
        <f>Sozialindikatoren!G142</f>
        <v>18</v>
      </c>
      <c r="F9" s="20">
        <f>Sozialindikatoren!I142</f>
        <v>17</v>
      </c>
      <c r="G9" s="20">
        <f>Sozialindikatoren!K142</f>
        <v>17</v>
      </c>
      <c r="H9" s="20">
        <f>Sozialindikatoren!M142</f>
        <v>17</v>
      </c>
      <c r="I9" s="20">
        <f>Sozialindikatoren!O142</f>
        <v>17</v>
      </c>
      <c r="J9" s="20">
        <f>Sozialindikatoren!Q142</f>
        <v>17</v>
      </c>
      <c r="M9" s="31">
        <f>Sozialindikatoren!D142</f>
        <v>90.98571428571428</v>
      </c>
      <c r="N9" s="1">
        <f>Sozialindikatoren!F142</f>
        <v>92.07142857142857</v>
      </c>
      <c r="O9" s="1">
        <f>Sozialindikatoren!H142</f>
        <v>95.32857142857144</v>
      </c>
      <c r="P9" s="1">
        <f>Sozialindikatoren!J142</f>
        <v>82.55714285714285</v>
      </c>
      <c r="Q9" s="1">
        <f>Sozialindikatoren!L142</f>
        <v>80.57142857142857</v>
      </c>
      <c r="R9" s="1">
        <f>Sozialindikatoren!N142</f>
        <v>77.0142857142857</v>
      </c>
      <c r="S9" s="1">
        <f>Sozialindikatoren!P142</f>
        <v>82.8542857142857</v>
      </c>
      <c r="T9" s="1">
        <f>Sozialindikatoren!R142</f>
        <v>85.21428571428571</v>
      </c>
    </row>
    <row r="10" spans="1:20" ht="12.75">
      <c r="A10" s="20">
        <f>Sozialindikatoren!A143</f>
        <v>33</v>
      </c>
      <c r="B10" s="19" t="str">
        <f>Sozialindikatoren!B143</f>
        <v>Vahr</v>
      </c>
      <c r="C10" s="19">
        <f>Sozialindikatoren!C143</f>
        <v>6</v>
      </c>
      <c r="D10" s="20">
        <f>Sozialindikatoren!E143</f>
        <v>7</v>
      </c>
      <c r="E10" s="20">
        <f>Sozialindikatoren!G143</f>
        <v>7</v>
      </c>
      <c r="F10" s="20">
        <f>Sozialindikatoren!I143</f>
        <v>4</v>
      </c>
      <c r="G10" s="20">
        <f>Sozialindikatoren!K143</f>
        <v>2</v>
      </c>
      <c r="H10" s="20">
        <f>Sozialindikatoren!M143</f>
        <v>3</v>
      </c>
      <c r="I10" s="20">
        <f>Sozialindikatoren!O143</f>
        <v>3</v>
      </c>
      <c r="J10" s="20">
        <f>Sozialindikatoren!Q143</f>
        <v>2</v>
      </c>
      <c r="M10" s="31">
        <f>Sozialindikatoren!D143</f>
        <v>-20.560000000000002</v>
      </c>
      <c r="N10" s="1">
        <f>Sozialindikatoren!F143</f>
        <v>-17.2</v>
      </c>
      <c r="O10" s="1">
        <f>Sozialindikatoren!H143</f>
        <v>-11.58</v>
      </c>
      <c r="P10" s="1">
        <f>Sozialindikatoren!J143</f>
        <v>-36.239999999999995</v>
      </c>
      <c r="Q10" s="1">
        <f>Sozialindikatoren!L143</f>
        <v>-44.839999999999996</v>
      </c>
      <c r="R10" s="1">
        <f>Sozialindikatoren!N143</f>
        <v>-37.279999999999994</v>
      </c>
      <c r="S10" s="1">
        <f>Sozialindikatoren!P143</f>
        <v>-31.112000000000002</v>
      </c>
      <c r="T10" s="1">
        <f>Sozialindikatoren!R143</f>
        <v>-51.4</v>
      </c>
    </row>
    <row r="11" spans="1:20" ht="12.75">
      <c r="A11" s="20">
        <f>Sozialindikatoren!A144</f>
        <v>34</v>
      </c>
      <c r="B11" s="19" t="str">
        <f>Sozialindikatoren!B144</f>
        <v>Horn-Lehe</v>
      </c>
      <c r="C11" s="19">
        <f>Sozialindikatoren!C144</f>
        <v>16</v>
      </c>
      <c r="D11" s="20">
        <f>Sozialindikatoren!E144</f>
        <v>16</v>
      </c>
      <c r="E11" s="20">
        <f>Sozialindikatoren!G144</f>
        <v>16</v>
      </c>
      <c r="F11" s="20">
        <f>Sozialindikatoren!I144</f>
        <v>16</v>
      </c>
      <c r="G11" s="20">
        <f>Sozialindikatoren!K144</f>
        <v>16</v>
      </c>
      <c r="H11" s="20">
        <f>Sozialindikatoren!M144</f>
        <v>16</v>
      </c>
      <c r="I11" s="20">
        <f>Sozialindikatoren!O144</f>
        <v>16</v>
      </c>
      <c r="J11" s="20">
        <f>Sozialindikatoren!Q144</f>
        <v>16</v>
      </c>
      <c r="M11" s="31">
        <f>Sozialindikatoren!D144</f>
        <v>53</v>
      </c>
      <c r="N11" s="1">
        <f>Sozialindikatoren!F144</f>
        <v>53.03333333333333</v>
      </c>
      <c r="O11" s="1">
        <f>Sozialindikatoren!H144</f>
        <v>41.06666666666667</v>
      </c>
      <c r="P11" s="1">
        <f>Sozialindikatoren!J144</f>
        <v>66.96666666666667</v>
      </c>
      <c r="Q11" s="1">
        <f>Sozialindikatoren!L144</f>
        <v>67.3</v>
      </c>
      <c r="R11" s="1">
        <f>Sozialindikatoren!N144</f>
        <v>63.099999999999994</v>
      </c>
      <c r="S11" s="1">
        <f>Sozialindikatoren!P144</f>
        <v>66.85000000000001</v>
      </c>
      <c r="T11" s="1">
        <f>Sozialindikatoren!R144</f>
        <v>61</v>
      </c>
    </row>
    <row r="12" spans="1:20" ht="12.75">
      <c r="A12" s="20">
        <f>Sozialindikatoren!A145</f>
        <v>35</v>
      </c>
      <c r="B12" s="19" t="str">
        <f>Sozialindikatoren!B145</f>
        <v>Borgfeld</v>
      </c>
      <c r="C12" s="19">
        <f>Sozialindikatoren!C145</f>
        <v>17</v>
      </c>
      <c r="D12" s="20">
        <f>Sozialindikatoren!E145</f>
        <v>17</v>
      </c>
      <c r="E12" s="20">
        <f>Sozialindikatoren!G145</f>
        <v>17</v>
      </c>
      <c r="F12" s="20">
        <f>Sozialindikatoren!I145</f>
        <v>19</v>
      </c>
      <c r="G12" s="20">
        <f>Sozialindikatoren!K145</f>
        <v>19</v>
      </c>
      <c r="H12" s="20">
        <f>Sozialindikatoren!M145</f>
        <v>19</v>
      </c>
      <c r="I12" s="20">
        <f>Sozialindikatoren!O145</f>
        <v>19</v>
      </c>
      <c r="J12" s="20">
        <f>Sozialindikatoren!Q145</f>
        <v>19</v>
      </c>
      <c r="M12" s="31">
        <f>Sozialindikatoren!D145</f>
        <v>74.8</v>
      </c>
      <c r="N12" s="1">
        <f>Sozialindikatoren!F145</f>
        <v>68</v>
      </c>
      <c r="O12" s="1">
        <f>Sozialindikatoren!H145</f>
        <v>76.3</v>
      </c>
      <c r="P12" s="1">
        <f>Sozialindikatoren!J145</f>
        <v>129.4</v>
      </c>
      <c r="Q12" s="1">
        <f>Sozialindikatoren!L145</f>
        <v>126.7</v>
      </c>
      <c r="R12" s="1">
        <f>Sozialindikatoren!N145</f>
        <v>125.2</v>
      </c>
      <c r="S12" s="1">
        <f>Sozialindikatoren!P145</f>
        <v>135.94</v>
      </c>
      <c r="T12" s="1">
        <f>Sozialindikatoren!R145</f>
        <v>133.4</v>
      </c>
    </row>
    <row r="13" spans="1:20" ht="12.75">
      <c r="A13" s="20">
        <f>Sozialindikatoren!A146</f>
        <v>36</v>
      </c>
      <c r="B13" s="19" t="str">
        <f>Sozialindikatoren!B146</f>
        <v>Oberneuland</v>
      </c>
      <c r="C13" s="19">
        <f>Sozialindikatoren!C146</f>
        <v>19</v>
      </c>
      <c r="D13" s="20">
        <f>Sozialindikatoren!E146</f>
        <v>19</v>
      </c>
      <c r="E13" s="20">
        <f>Sozialindikatoren!G146</f>
        <v>19</v>
      </c>
      <c r="F13" s="20">
        <f>Sozialindikatoren!I146</f>
        <v>18</v>
      </c>
      <c r="G13" s="20">
        <f>Sozialindikatoren!K146</f>
        <v>18</v>
      </c>
      <c r="H13" s="20">
        <f>Sozialindikatoren!M146</f>
        <v>18</v>
      </c>
      <c r="I13" s="20">
        <f>Sozialindikatoren!O146</f>
        <v>18</v>
      </c>
      <c r="J13" s="20">
        <f>Sozialindikatoren!Q146</f>
        <v>18</v>
      </c>
      <c r="M13" s="31">
        <f>Sozialindikatoren!D146</f>
        <v>110.9</v>
      </c>
      <c r="N13" s="1">
        <f>Sozialindikatoren!F146</f>
        <v>108.8</v>
      </c>
      <c r="O13" s="1">
        <f>Sozialindikatoren!H146</f>
        <v>99.6</v>
      </c>
      <c r="P13" s="1">
        <f>Sozialindikatoren!J146</f>
        <v>116.7</v>
      </c>
      <c r="Q13" s="1">
        <f>Sozialindikatoren!L146</f>
        <v>124.1</v>
      </c>
      <c r="R13" s="1">
        <f>Sozialindikatoren!N146</f>
        <v>111.8</v>
      </c>
      <c r="S13" s="1">
        <f>Sozialindikatoren!P146</f>
        <v>104.85</v>
      </c>
      <c r="T13" s="1">
        <f>Sozialindikatoren!R146</f>
        <v>100.9</v>
      </c>
    </row>
    <row r="14" spans="1:20" ht="12.75">
      <c r="A14" s="20">
        <f>Sozialindikatoren!A147</f>
        <v>37</v>
      </c>
      <c r="B14" s="19" t="str">
        <f>Sozialindikatoren!B147</f>
        <v>Osterholz</v>
      </c>
      <c r="C14" s="19">
        <f>Sozialindikatoren!C147</f>
        <v>2</v>
      </c>
      <c r="D14" s="20">
        <f>Sozialindikatoren!E147</f>
        <v>2</v>
      </c>
      <c r="E14" s="20">
        <f>Sozialindikatoren!G147</f>
        <v>3</v>
      </c>
      <c r="F14" s="20">
        <f>Sozialindikatoren!I147</f>
        <v>6</v>
      </c>
      <c r="G14" s="20">
        <f>Sozialindikatoren!K147</f>
        <v>6</v>
      </c>
      <c r="H14" s="20">
        <f>Sozialindikatoren!M147</f>
        <v>6</v>
      </c>
      <c r="I14" s="20">
        <f>Sozialindikatoren!O147</f>
        <v>5</v>
      </c>
      <c r="J14" s="20">
        <f>Sozialindikatoren!Q147</f>
        <v>3</v>
      </c>
      <c r="M14" s="31">
        <f>Sozialindikatoren!D147</f>
        <v>-36.14</v>
      </c>
      <c r="N14" s="1">
        <f>Sozialindikatoren!F147</f>
        <v>-32.72</v>
      </c>
      <c r="O14" s="1">
        <f>Sozialindikatoren!H147</f>
        <v>-34.779999999999994</v>
      </c>
      <c r="P14" s="1">
        <f>Sozialindikatoren!J147</f>
        <v>-30.320000000000004</v>
      </c>
      <c r="Q14" s="1">
        <f>Sozialindikatoren!L147</f>
        <v>-32.2</v>
      </c>
      <c r="R14" s="1">
        <f>Sozialindikatoren!N147</f>
        <v>-22.700000000000003</v>
      </c>
      <c r="S14" s="1">
        <f>Sozialindikatoren!P147</f>
        <v>-26.55</v>
      </c>
      <c r="T14" s="1">
        <f>Sozialindikatoren!R147</f>
        <v>-44.019999999999996</v>
      </c>
    </row>
    <row r="15" spans="1:20" ht="12.75">
      <c r="A15" s="20">
        <f>Sozialindikatoren!A148</f>
        <v>38</v>
      </c>
      <c r="B15" s="19" t="str">
        <f>Sozialindikatoren!B148</f>
        <v>Hemelingen</v>
      </c>
      <c r="C15" s="19">
        <f>Sozialindikatoren!C148</f>
        <v>10</v>
      </c>
      <c r="D15" s="20">
        <f>Sozialindikatoren!E148</f>
        <v>10</v>
      </c>
      <c r="E15" s="20">
        <f>Sozialindikatoren!G148</f>
        <v>10</v>
      </c>
      <c r="F15" s="20">
        <f>Sozialindikatoren!I148</f>
        <v>11</v>
      </c>
      <c r="G15" s="20">
        <f>Sozialindikatoren!K148</f>
        <v>11</v>
      </c>
      <c r="H15" s="20">
        <f>Sozialindikatoren!M148</f>
        <v>12</v>
      </c>
      <c r="I15" s="20">
        <f>Sozialindikatoren!O148</f>
        <v>12</v>
      </c>
      <c r="J15" s="20">
        <f>Sozialindikatoren!Q148</f>
        <v>12</v>
      </c>
      <c r="M15" s="31">
        <f>Sozialindikatoren!D148</f>
        <v>-7.099999999999999</v>
      </c>
      <c r="N15" s="1">
        <f>Sozialindikatoren!F148</f>
        <v>-5.5600000000000005</v>
      </c>
      <c r="O15" s="1">
        <f>Sozialindikatoren!H148</f>
        <v>-9.339999999999998</v>
      </c>
      <c r="P15" s="1">
        <f>Sozialindikatoren!J148</f>
        <v>4.840000000000001</v>
      </c>
      <c r="Q15" s="1">
        <f>Sozialindikatoren!L148</f>
        <v>5.040000000000002</v>
      </c>
      <c r="R15" s="1">
        <f>Sozialindikatoren!N148</f>
        <v>14.639999999999997</v>
      </c>
      <c r="S15" s="1">
        <f>Sozialindikatoren!P148</f>
        <v>12.254000000000001</v>
      </c>
      <c r="T15" s="1">
        <f>Sozialindikatoren!R148</f>
        <v>8.4</v>
      </c>
    </row>
    <row r="16" spans="1:20" ht="12.75">
      <c r="A16" s="20">
        <f>Sozialindikatoren!A149</f>
        <v>42</v>
      </c>
      <c r="B16" s="19" t="str">
        <f>Sozialindikatoren!B149</f>
        <v>Findorff</v>
      </c>
      <c r="C16" s="19">
        <f>Sozialindikatoren!C149</f>
        <v>11</v>
      </c>
      <c r="D16" s="20">
        <f>Sozialindikatoren!E149</f>
        <v>12</v>
      </c>
      <c r="E16" s="20">
        <f>Sozialindikatoren!G149</f>
        <v>14</v>
      </c>
      <c r="F16" s="20">
        <f>Sozialindikatoren!I149</f>
        <v>14</v>
      </c>
      <c r="G16" s="20">
        <f>Sozialindikatoren!K149</f>
        <v>15</v>
      </c>
      <c r="H16" s="20">
        <f>Sozialindikatoren!M149</f>
        <v>15</v>
      </c>
      <c r="I16" s="20">
        <f>Sozialindikatoren!O149</f>
        <v>14</v>
      </c>
      <c r="J16" s="20">
        <f>Sozialindikatoren!Q149</f>
        <v>15</v>
      </c>
      <c r="M16" s="31">
        <f>Sozialindikatoren!D149</f>
        <v>-4.925000000000001</v>
      </c>
      <c r="N16" s="1">
        <f>Sozialindikatoren!F149</f>
        <v>2.1499999999999995</v>
      </c>
      <c r="O16" s="1">
        <f>Sozialindikatoren!H149</f>
        <v>13.299999999999999</v>
      </c>
      <c r="P16" s="1">
        <f>Sozialindikatoren!J149</f>
        <v>24.4</v>
      </c>
      <c r="Q16" s="1">
        <f>Sozialindikatoren!L149</f>
        <v>37.175000000000004</v>
      </c>
      <c r="R16" s="1">
        <f>Sozialindikatoren!N149</f>
        <v>34.775</v>
      </c>
      <c r="S16" s="1">
        <f>Sozialindikatoren!P149</f>
        <v>32.71</v>
      </c>
      <c r="T16" s="1">
        <f>Sozialindikatoren!R149</f>
        <v>43.475</v>
      </c>
    </row>
    <row r="17" spans="1:20" ht="12.75">
      <c r="A17" s="20">
        <f>Sozialindikatoren!A150</f>
        <v>43</v>
      </c>
      <c r="B17" s="19" t="str">
        <f>Sozialindikatoren!B150</f>
        <v>Walle</v>
      </c>
      <c r="C17" s="19">
        <f>Sozialindikatoren!C150</f>
        <v>7</v>
      </c>
      <c r="D17" s="20">
        <f>Sozialindikatoren!E150</f>
        <v>3</v>
      </c>
      <c r="E17" s="20">
        <f>Sozialindikatoren!G150</f>
        <v>8</v>
      </c>
      <c r="F17" s="20">
        <f>Sozialindikatoren!I150</f>
        <v>5</v>
      </c>
      <c r="G17" s="20">
        <f>Sozialindikatoren!K150</f>
        <v>7</v>
      </c>
      <c r="H17" s="20">
        <f>Sozialindikatoren!M150</f>
        <v>7</v>
      </c>
      <c r="I17" s="20">
        <f>Sozialindikatoren!O150</f>
        <v>6</v>
      </c>
      <c r="J17" s="20">
        <f>Sozialindikatoren!Q150</f>
        <v>6</v>
      </c>
      <c r="M17" s="31">
        <f>Sozialindikatoren!D150</f>
        <v>-20.53333333333333</v>
      </c>
      <c r="N17" s="1">
        <f>Sozialindikatoren!F150</f>
        <v>-23.849999999999998</v>
      </c>
      <c r="O17" s="1">
        <f>Sozialindikatoren!H150</f>
        <v>-11.6</v>
      </c>
      <c r="P17" s="1">
        <f>Sozialindikatoren!J150</f>
        <v>-30.566666666666666</v>
      </c>
      <c r="Q17" s="1">
        <f>Sozialindikatoren!L150</f>
        <v>-29.416666666666668</v>
      </c>
      <c r="R17" s="1">
        <f>Sozialindikatoren!N150</f>
        <v>-19.96666666666667</v>
      </c>
      <c r="S17" s="1">
        <f>Sozialindikatoren!P150</f>
        <v>-24.371666666666666</v>
      </c>
      <c r="T17" s="1">
        <f>Sozialindikatoren!R150</f>
        <v>-17.466666666666665</v>
      </c>
    </row>
    <row r="18" spans="1:20" ht="12.75">
      <c r="A18" s="20">
        <f>Sozialindikatoren!A151</f>
        <v>44</v>
      </c>
      <c r="B18" s="19" t="str">
        <f>Sozialindikatoren!B151</f>
        <v>Gröpelingen</v>
      </c>
      <c r="C18" s="19">
        <f>Sozialindikatoren!C151</f>
        <v>1</v>
      </c>
      <c r="D18" s="20">
        <f>Sozialindikatoren!E151</f>
        <v>1</v>
      </c>
      <c r="E18" s="20">
        <f>Sozialindikatoren!G151</f>
        <v>1</v>
      </c>
      <c r="F18" s="20">
        <f>Sozialindikatoren!I151</f>
        <v>1</v>
      </c>
      <c r="G18" s="20">
        <f>Sozialindikatoren!K151</f>
        <v>1</v>
      </c>
      <c r="H18" s="20">
        <f>Sozialindikatoren!M151</f>
        <v>1</v>
      </c>
      <c r="I18" s="20">
        <f>Sozialindikatoren!O151</f>
        <v>1</v>
      </c>
      <c r="J18" s="20">
        <f>Sozialindikatoren!Q151</f>
        <v>1</v>
      </c>
      <c r="M18" s="31">
        <f>Sozialindikatoren!D151</f>
        <v>-67.675</v>
      </c>
      <c r="N18" s="1">
        <f>Sozialindikatoren!F151</f>
        <v>-70.025</v>
      </c>
      <c r="O18" s="1">
        <f>Sozialindikatoren!H151</f>
        <v>-67.32499999999999</v>
      </c>
      <c r="P18" s="1">
        <f>Sozialindikatoren!J151</f>
        <v>-74</v>
      </c>
      <c r="Q18" s="1">
        <f>Sozialindikatoren!L151</f>
        <v>-79.67499999999998</v>
      </c>
      <c r="R18" s="1">
        <f>Sozialindikatoren!N151</f>
        <v>-86.3</v>
      </c>
      <c r="S18" s="1">
        <f>Sozialindikatoren!P151</f>
        <v>-101.1825</v>
      </c>
      <c r="T18" s="1">
        <f>Sozialindikatoren!R151</f>
        <v>-101.625</v>
      </c>
    </row>
    <row r="19" spans="1:20" ht="12.75">
      <c r="A19" s="20">
        <f>Sozialindikatoren!A152</f>
        <v>51</v>
      </c>
      <c r="B19" s="19" t="str">
        <f>Sozialindikatoren!B152</f>
        <v>Burglesum</v>
      </c>
      <c r="C19" s="19">
        <f>Sozialindikatoren!C152</f>
        <v>13</v>
      </c>
      <c r="D19" s="20">
        <f>Sozialindikatoren!E152</f>
        <v>13</v>
      </c>
      <c r="E19" s="20">
        <f>Sozialindikatoren!G152</f>
        <v>13</v>
      </c>
      <c r="F19" s="20">
        <f>Sozialindikatoren!I152</f>
        <v>12</v>
      </c>
      <c r="G19" s="20">
        <f>Sozialindikatoren!K152</f>
        <v>13</v>
      </c>
      <c r="H19" s="20">
        <f>Sozialindikatoren!M152</f>
        <v>10</v>
      </c>
      <c r="I19" s="20">
        <f>Sozialindikatoren!O152</f>
        <v>11</v>
      </c>
      <c r="J19" s="20">
        <f>Sozialindikatoren!Q152</f>
        <v>11</v>
      </c>
      <c r="M19" s="31">
        <f>Sozialindikatoren!D152</f>
        <v>10.500000000000002</v>
      </c>
      <c r="N19" s="1">
        <f>Sozialindikatoren!F152</f>
        <v>6.950000000000001</v>
      </c>
      <c r="O19" s="1">
        <f>Sozialindikatoren!H152</f>
        <v>5.5</v>
      </c>
      <c r="P19" s="1">
        <f>Sozialindikatoren!J152</f>
        <v>15.899999999999999</v>
      </c>
      <c r="Q19" s="1">
        <f>Sozialindikatoren!L152</f>
        <v>18.25</v>
      </c>
      <c r="R19" s="1">
        <f>Sozialindikatoren!N152</f>
        <v>-2.8000000000000007</v>
      </c>
      <c r="S19" s="1">
        <f>Sozialindikatoren!P152</f>
        <v>-4.902500000000002</v>
      </c>
      <c r="T19" s="1">
        <f>Sozialindikatoren!R152</f>
        <v>1.075000000000001</v>
      </c>
    </row>
    <row r="20" spans="1:20" ht="12.75">
      <c r="A20" s="20">
        <f>Sozialindikatoren!A153</f>
        <v>52</v>
      </c>
      <c r="B20" s="19" t="str">
        <f>Sozialindikatoren!B153</f>
        <v>Vegesack</v>
      </c>
      <c r="C20" s="19">
        <f>Sozialindikatoren!C153</f>
        <v>9</v>
      </c>
      <c r="D20" s="20">
        <f>Sozialindikatoren!E153</f>
        <v>9</v>
      </c>
      <c r="E20" s="20">
        <f>Sozialindikatoren!G153</f>
        <v>9</v>
      </c>
      <c r="F20" s="20">
        <f>Sozialindikatoren!I153</f>
        <v>8</v>
      </c>
      <c r="G20" s="20">
        <f>Sozialindikatoren!K153</f>
        <v>8</v>
      </c>
      <c r="H20" s="20">
        <f>Sozialindikatoren!M153</f>
        <v>8</v>
      </c>
      <c r="I20" s="20">
        <f>Sozialindikatoren!O153</f>
        <v>8</v>
      </c>
      <c r="J20" s="20">
        <f>Sozialindikatoren!Q153</f>
        <v>8</v>
      </c>
      <c r="M20" s="31">
        <f>Sozialindikatoren!D153</f>
        <v>-9.88</v>
      </c>
      <c r="N20" s="1">
        <f>Sozialindikatoren!F153</f>
        <v>-12.34</v>
      </c>
      <c r="O20" s="1">
        <f>Sozialindikatoren!H153</f>
        <v>-10.02</v>
      </c>
      <c r="P20" s="1">
        <f>Sozialindikatoren!J153</f>
        <v>-14.800000000000002</v>
      </c>
      <c r="Q20" s="1">
        <f>Sozialindikatoren!L153</f>
        <v>-10.96</v>
      </c>
      <c r="R20" s="1">
        <f>Sozialindikatoren!N153</f>
        <v>-15.939999999999998</v>
      </c>
      <c r="S20" s="1">
        <f>Sozialindikatoren!P153</f>
        <v>-15.446000000000002</v>
      </c>
      <c r="T20" s="1">
        <f>Sozialindikatoren!R153</f>
        <v>-15.34</v>
      </c>
    </row>
    <row r="21" spans="1:20" ht="12.75">
      <c r="A21" s="20">
        <f>Sozialindikatoren!A154</f>
        <v>53</v>
      </c>
      <c r="B21" s="19" t="str">
        <f>Sozialindikatoren!B154</f>
        <v>Blumenthal</v>
      </c>
      <c r="C21" s="19">
        <f>Sozialindikatoren!C154</f>
        <v>8</v>
      </c>
      <c r="D21" s="20">
        <f>Sozialindikatoren!E154</f>
        <v>8</v>
      </c>
      <c r="E21" s="20">
        <f>Sozialindikatoren!G154</f>
        <v>11</v>
      </c>
      <c r="F21" s="20">
        <f>Sozialindikatoren!I154</f>
        <v>10</v>
      </c>
      <c r="G21" s="20">
        <f>Sozialindikatoren!K154</f>
        <v>10</v>
      </c>
      <c r="H21" s="20">
        <f>Sozialindikatoren!M154</f>
        <v>11</v>
      </c>
      <c r="I21" s="20">
        <f>Sozialindikatoren!O154</f>
        <v>10</v>
      </c>
      <c r="J21" s="20">
        <f>Sozialindikatoren!Q154</f>
        <v>10</v>
      </c>
      <c r="M21" s="31">
        <f>Sozialindikatoren!D154</f>
        <v>-13.98</v>
      </c>
      <c r="N21" s="1">
        <f>Sozialindikatoren!F154</f>
        <v>-14.540000000000001</v>
      </c>
      <c r="O21" s="1">
        <f>Sozialindikatoren!H154</f>
        <v>-7.419999999999999</v>
      </c>
      <c r="P21" s="1">
        <f>Sozialindikatoren!J154</f>
        <v>-0.18000000000000044</v>
      </c>
      <c r="Q21" s="1">
        <f>Sozialindikatoren!L154</f>
        <v>-0.07999999999999971</v>
      </c>
      <c r="R21" s="1">
        <f>Sozialindikatoren!N154</f>
        <v>-2.1799999999999997</v>
      </c>
      <c r="S21" s="1">
        <f>Sozialindikatoren!P154</f>
        <v>-11.018</v>
      </c>
      <c r="T21" s="1">
        <f>Sozialindikatoren!R154</f>
        <v>-0.7799999999999983</v>
      </c>
    </row>
    <row r="22" spans="1:8" ht="12.75">
      <c r="A22" s="3"/>
      <c r="B22" s="3"/>
      <c r="C22" s="3"/>
      <c r="D22" s="18"/>
      <c r="E22" s="18"/>
      <c r="F22" s="18"/>
      <c r="G22" s="18"/>
      <c r="H22" s="18"/>
    </row>
    <row r="23" spans="1:8" ht="12.75">
      <c r="A23" s="3"/>
      <c r="B23" s="3"/>
      <c r="C23" s="3"/>
      <c r="D23" s="18"/>
      <c r="E23" s="18"/>
      <c r="F23" s="18"/>
      <c r="G23" s="18"/>
      <c r="H23" s="18"/>
    </row>
    <row r="24" spans="1:8" ht="12.75">
      <c r="A24" s="3"/>
      <c r="B24" s="3"/>
      <c r="C24" s="3"/>
      <c r="D24" s="18"/>
      <c r="E24" s="18"/>
      <c r="F24" s="18"/>
      <c r="G24" s="18"/>
      <c r="H24" s="18"/>
    </row>
    <row r="45" spans="13:22" ht="12.75">
      <c r="M45" s="17"/>
      <c r="N45" s="17"/>
      <c r="O45" s="17"/>
      <c r="P45" s="17"/>
      <c r="Q45" s="17"/>
      <c r="R45" s="17"/>
      <c r="S45" s="17"/>
      <c r="T45" s="17"/>
      <c r="U45" s="17"/>
      <c r="V45" s="17"/>
    </row>
    <row r="50" spans="1:23" ht="12.75">
      <c r="A50" s="54" t="s">
        <v>132</v>
      </c>
      <c r="B50" s="54"/>
      <c r="C50" s="54"/>
      <c r="D50" s="54"/>
      <c r="E50" s="54"/>
      <c r="F50" s="54"/>
      <c r="G50" s="54"/>
      <c r="H50" s="54"/>
      <c r="I50" s="54"/>
      <c r="J50" s="54"/>
      <c r="K50" s="54"/>
      <c r="L50" s="54"/>
      <c r="M50" s="54"/>
      <c r="N50" s="54"/>
      <c r="O50" s="54"/>
      <c r="P50" s="54"/>
      <c r="Q50" s="54"/>
      <c r="R50" s="54"/>
      <c r="S50" s="54"/>
      <c r="T50" s="54"/>
      <c r="U50" s="54"/>
      <c r="V50" s="54"/>
      <c r="W50" s="54"/>
    </row>
  </sheetData>
  <mergeCells count="3">
    <mergeCell ref="A50:W50"/>
    <mergeCell ref="M2:U2"/>
    <mergeCell ref="C2:K2"/>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2" r:id="rId2"/>
  <drawing r:id="rId1"/>
</worksheet>
</file>

<file path=xl/worksheets/sheet5.xml><?xml version="1.0" encoding="utf-8"?>
<worksheet xmlns="http://schemas.openxmlformats.org/spreadsheetml/2006/main" xmlns:r="http://schemas.openxmlformats.org/officeDocument/2006/relationships">
  <sheetPr codeName="Tabelle4">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33">
        <f>Sozialindikatoren!A3</f>
        <v>111</v>
      </c>
      <c r="B3" s="33" t="str">
        <f>Sozialindikatoren!B3</f>
        <v>OT Altstadt</v>
      </c>
      <c r="C3" s="25">
        <f>Sozialindikatoren!C3</f>
        <v>52</v>
      </c>
      <c r="D3" s="33">
        <f>Sozialindikatoren!E3</f>
        <v>50</v>
      </c>
      <c r="E3" s="33">
        <f>Sozialindikatoren!G3</f>
        <v>3</v>
      </c>
      <c r="F3" s="33">
        <f>Sozialindikatoren!I3</f>
        <v>4</v>
      </c>
      <c r="G3" s="33">
        <f>Sozialindikatoren!K3</f>
        <v>23</v>
      </c>
      <c r="H3" s="33">
        <f>Sozialindikatoren!M3</f>
        <v>28</v>
      </c>
      <c r="I3" s="33">
        <f>Sozialindikatoren!O3</f>
        <v>34</v>
      </c>
      <c r="J3" s="33">
        <f>Sozialindikatoren!Q3</f>
        <v>31</v>
      </c>
      <c r="K3" s="24"/>
      <c r="M3" s="25">
        <f>Sozialindikatoren!D3</f>
        <v>11.9</v>
      </c>
      <c r="N3" s="33">
        <f>Sozialindikatoren!F3</f>
        <v>7.8</v>
      </c>
      <c r="O3" s="33">
        <f>Sozialindikatoren!H3</f>
        <v>-85.9</v>
      </c>
      <c r="P3" s="33">
        <f>Sozialindikatoren!J3</f>
        <v>-81.4</v>
      </c>
      <c r="Q3" s="33">
        <f>Sozialindikatoren!L3</f>
        <v>-34.7</v>
      </c>
      <c r="R3" s="33">
        <f>Sozialindikatoren!N3</f>
        <v>-27.9</v>
      </c>
      <c r="S3" s="33">
        <f>Sozialindikatoren!P3</f>
        <v>-12.53</v>
      </c>
      <c r="T3" s="33">
        <f>Sozialindikatoren!R3</f>
        <v>-24.1</v>
      </c>
      <c r="U3" s="24"/>
    </row>
    <row r="4" spans="1:20" ht="12.75">
      <c r="A4" s="34">
        <f>Sozialindikatoren!A4</f>
        <v>112</v>
      </c>
      <c r="B4" s="34" t="str">
        <f>Sozialindikatoren!B4</f>
        <v>OT Bahnhofsvorstadt</v>
      </c>
      <c r="C4" s="35">
        <f>Sozialindikatoren!C4</f>
        <v>41</v>
      </c>
      <c r="D4" s="34">
        <f>Sozialindikatoren!E4</f>
        <v>27</v>
      </c>
      <c r="E4" s="34">
        <f>Sozialindikatoren!G4</f>
        <v>2</v>
      </c>
      <c r="F4" s="34">
        <f>Sozialindikatoren!I4</f>
        <v>8</v>
      </c>
      <c r="G4" s="34">
        <f>Sozialindikatoren!K4</f>
        <v>8</v>
      </c>
      <c r="H4" s="34">
        <f>Sozialindikatoren!M4</f>
        <v>6</v>
      </c>
      <c r="I4" s="34">
        <f>Sozialindikatoren!O4</f>
        <v>5</v>
      </c>
      <c r="J4" s="34">
        <f>Sozialindikatoren!Q4</f>
        <v>9</v>
      </c>
      <c r="M4" s="35">
        <f>Sozialindikatoren!D4</f>
        <v>-9.6</v>
      </c>
      <c r="N4" s="34">
        <f>Sozialindikatoren!F4</f>
        <v>-23.9</v>
      </c>
      <c r="O4" s="34">
        <f>Sozialindikatoren!H4</f>
        <v>-87.4</v>
      </c>
      <c r="P4" s="34">
        <f>Sozialindikatoren!J4</f>
        <v>-68.6</v>
      </c>
      <c r="Q4" s="34">
        <f>Sozialindikatoren!L4</f>
        <v>-72.2</v>
      </c>
      <c r="R4" s="34">
        <f>Sozialindikatoren!N4</f>
        <v>-74.8</v>
      </c>
      <c r="S4" s="34">
        <f>Sozialindikatoren!P4</f>
        <v>-88.41</v>
      </c>
      <c r="T4" s="34">
        <f>Sozialindikatoren!R4</f>
        <v>-87.7</v>
      </c>
    </row>
    <row r="5" spans="1:21" ht="12.75">
      <c r="A5" s="33">
        <f>Sozialindikatoren!A5</f>
        <v>113</v>
      </c>
      <c r="B5" s="33" t="str">
        <f>Sozialindikatoren!B5</f>
        <v>OT Ostertor</v>
      </c>
      <c r="C5" s="25">
        <f>Sozialindikatoren!C5</f>
        <v>44</v>
      </c>
      <c r="D5" s="33">
        <f>Sozialindikatoren!E5</f>
        <v>51</v>
      </c>
      <c r="E5" s="33">
        <f>Sozialindikatoren!G5</f>
        <v>42</v>
      </c>
      <c r="F5" s="33">
        <f>Sozialindikatoren!I5</f>
        <v>48</v>
      </c>
      <c r="G5" s="33">
        <f>Sozialindikatoren!K5</f>
        <v>46</v>
      </c>
      <c r="H5" s="33">
        <f>Sozialindikatoren!M5</f>
        <v>47</v>
      </c>
      <c r="I5" s="33">
        <f>Sozialindikatoren!O5</f>
        <v>49</v>
      </c>
      <c r="J5" s="33">
        <f>Sozialindikatoren!Q5</f>
        <v>43</v>
      </c>
      <c r="K5" s="24"/>
      <c r="M5" s="25">
        <f>Sozialindikatoren!D5</f>
        <v>-2.6</v>
      </c>
      <c r="N5" s="33">
        <f>Sozialindikatoren!F5</f>
        <v>9.3</v>
      </c>
      <c r="O5" s="33">
        <f>Sozialindikatoren!H5</f>
        <v>-1</v>
      </c>
      <c r="P5" s="33">
        <f>Sozialindikatoren!J5</f>
        <v>7.8</v>
      </c>
      <c r="Q5" s="33">
        <f>Sozialindikatoren!L5</f>
        <v>4.8</v>
      </c>
      <c r="R5" s="33">
        <f>Sozialindikatoren!N5</f>
        <v>10.7</v>
      </c>
      <c r="S5" s="33">
        <f>Sozialindikatoren!P5</f>
        <v>13.43</v>
      </c>
      <c r="T5" s="33">
        <f>Sozialindikatoren!R5</f>
        <v>16.2</v>
      </c>
      <c r="U5" s="24"/>
    </row>
    <row r="6" spans="3:18" ht="12.75">
      <c r="C6" s="22"/>
      <c r="M6" s="23"/>
      <c r="N6" s="1"/>
      <c r="O6" s="1"/>
      <c r="P6" s="1"/>
      <c r="Q6" s="1"/>
      <c r="R6" s="1"/>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133</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6.xml><?xml version="1.0" encoding="utf-8"?>
<worksheet xmlns="http://schemas.openxmlformats.org/spreadsheetml/2006/main" xmlns:r="http://schemas.openxmlformats.org/officeDocument/2006/relationships">
  <sheetPr codeName="Tabelle5">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Sozialindikatoren!A15</f>
        <v>211</v>
      </c>
      <c r="B3" s="24" t="str">
        <f>Sozialindikatoren!B15</f>
        <v>OT Alte Neustadt</v>
      </c>
      <c r="C3" s="24">
        <f>Sozialindikatoren!C15</f>
        <v>43</v>
      </c>
      <c r="D3" s="24">
        <f>Sozialindikatoren!E15</f>
        <v>46</v>
      </c>
      <c r="E3" s="24">
        <f>Sozialindikatoren!G15</f>
        <v>28</v>
      </c>
      <c r="F3" s="24">
        <f>Sozialindikatoren!I15</f>
        <v>19</v>
      </c>
      <c r="G3" s="24">
        <f>Sozialindikatoren!K15</f>
        <v>17</v>
      </c>
      <c r="H3" s="24">
        <f>Sozialindikatoren!M15</f>
        <v>19</v>
      </c>
      <c r="I3" s="24">
        <f>Sozialindikatoren!O15</f>
        <v>14</v>
      </c>
      <c r="J3" s="24">
        <f>Sozialindikatoren!Q15</f>
        <v>23</v>
      </c>
      <c r="K3" s="24"/>
      <c r="M3" s="29">
        <f>Sozialindikatoren!D15</f>
        <v>-4.1</v>
      </c>
      <c r="N3" s="30">
        <f>Sozialindikatoren!F15</f>
        <v>1</v>
      </c>
      <c r="O3" s="30">
        <f>Sozialindikatoren!H15</f>
        <v>-16.9</v>
      </c>
      <c r="P3" s="30">
        <f>Sozialindikatoren!J15</f>
        <v>-51.3</v>
      </c>
      <c r="Q3" s="30">
        <f>Sozialindikatoren!L15</f>
        <v>-54.5</v>
      </c>
      <c r="R3" s="30">
        <f>Sozialindikatoren!N15</f>
        <v>-48.3</v>
      </c>
      <c r="S3" s="30">
        <f>Sozialindikatoren!P15</f>
        <v>-59.29</v>
      </c>
      <c r="T3" s="30">
        <f>Sozialindikatoren!R15</f>
        <v>-46.8</v>
      </c>
      <c r="U3" s="24"/>
    </row>
    <row r="4" spans="1:20" ht="12.75">
      <c r="A4" s="36">
        <f>Sozialindikatoren!A16</f>
        <v>212</v>
      </c>
      <c r="B4" s="36" t="str">
        <f>Sozialindikatoren!B16</f>
        <v>OT Hohentor</v>
      </c>
      <c r="C4" s="36">
        <f>Sozialindikatoren!C16</f>
        <v>17</v>
      </c>
      <c r="D4" s="36">
        <f>Sozialindikatoren!E16</f>
        <v>14</v>
      </c>
      <c r="E4" s="36">
        <f>Sozialindikatoren!G16</f>
        <v>23</v>
      </c>
      <c r="F4" s="36">
        <f>Sozialindikatoren!I16</f>
        <v>7</v>
      </c>
      <c r="G4" s="36">
        <f>Sozialindikatoren!K16</f>
        <v>4</v>
      </c>
      <c r="H4" s="36">
        <f>Sozialindikatoren!M16</f>
        <v>10</v>
      </c>
      <c r="I4" s="36">
        <f>Sozialindikatoren!O16</f>
        <v>6</v>
      </c>
      <c r="J4" s="36">
        <f>Sozialindikatoren!Q16</f>
        <v>15</v>
      </c>
      <c r="M4" s="38">
        <f>Sozialindikatoren!D16</f>
        <v>-37.2</v>
      </c>
      <c r="N4" s="37">
        <f>Sozialindikatoren!F16</f>
        <v>-41.6</v>
      </c>
      <c r="O4" s="37">
        <f>Sozialindikatoren!H16</f>
        <v>-24.8</v>
      </c>
      <c r="P4" s="37">
        <f>Sozialindikatoren!J16</f>
        <v>-69.2</v>
      </c>
      <c r="Q4" s="37">
        <f>Sozialindikatoren!L16</f>
        <v>-77.6</v>
      </c>
      <c r="R4" s="37">
        <f>Sozialindikatoren!N16</f>
        <v>-67.5</v>
      </c>
      <c r="S4" s="37">
        <f>Sozialindikatoren!P16</f>
        <v>-75.66</v>
      </c>
      <c r="T4" s="37">
        <f>Sozialindikatoren!R16</f>
        <v>-64.8</v>
      </c>
    </row>
    <row r="5" spans="1:21" ht="12.75">
      <c r="A5" s="24">
        <f>Sozialindikatoren!A17</f>
        <v>213</v>
      </c>
      <c r="B5" s="24" t="str">
        <f>Sozialindikatoren!B17</f>
        <v>OT Neustadt</v>
      </c>
      <c r="C5" s="24">
        <f>Sozialindikatoren!C17</f>
        <v>45</v>
      </c>
      <c r="D5" s="24">
        <f>Sozialindikatoren!E17</f>
        <v>44</v>
      </c>
      <c r="E5" s="24">
        <f>Sozialindikatoren!G17</f>
        <v>54</v>
      </c>
      <c r="F5" s="24">
        <f>Sozialindikatoren!I17</f>
        <v>34</v>
      </c>
      <c r="G5" s="24">
        <f>Sozialindikatoren!K17</f>
        <v>43</v>
      </c>
      <c r="H5" s="24">
        <f>Sozialindikatoren!M17</f>
        <v>45</v>
      </c>
      <c r="I5" s="24">
        <f>Sozialindikatoren!O17</f>
        <v>39</v>
      </c>
      <c r="J5" s="24">
        <f>Sozialindikatoren!Q17</f>
        <v>41</v>
      </c>
      <c r="K5" s="24"/>
      <c r="M5" s="26">
        <f>Sozialindikatoren!D17</f>
        <v>-0.7</v>
      </c>
      <c r="N5" s="30">
        <f>Sozialindikatoren!F17</f>
        <v>-4.7</v>
      </c>
      <c r="O5" s="30">
        <f>Sozialindikatoren!H17</f>
        <v>12.9</v>
      </c>
      <c r="P5" s="30">
        <f>Sozialindikatoren!J17</f>
        <v>-14.6</v>
      </c>
      <c r="Q5" s="30">
        <f>Sozialindikatoren!L17</f>
        <v>2.5</v>
      </c>
      <c r="R5" s="30">
        <f>Sozialindikatoren!N17</f>
        <v>5.1</v>
      </c>
      <c r="S5" s="30">
        <f>Sozialindikatoren!P17</f>
        <v>-1.31</v>
      </c>
      <c r="T5" s="30">
        <f>Sozialindikatoren!R17</f>
        <v>8.5</v>
      </c>
      <c r="U5" s="24"/>
    </row>
    <row r="6" spans="1:20" ht="12.75">
      <c r="A6" s="36">
        <f>Sozialindikatoren!A18</f>
        <v>214</v>
      </c>
      <c r="B6" s="36" t="str">
        <f>Sozialindikatoren!B18</f>
        <v>OT Südervorstadt</v>
      </c>
      <c r="C6" s="36">
        <f>Sozialindikatoren!C18</f>
        <v>25</v>
      </c>
      <c r="D6" s="36">
        <f>Sozialindikatoren!E18</f>
        <v>23</v>
      </c>
      <c r="E6" s="36">
        <f>Sozialindikatoren!G18</f>
        <v>34</v>
      </c>
      <c r="F6" s="36">
        <f>Sozialindikatoren!I18</f>
        <v>16</v>
      </c>
      <c r="G6" s="36">
        <f>Sozialindikatoren!K18</f>
        <v>26</v>
      </c>
      <c r="H6" s="36">
        <f>Sozialindikatoren!M18</f>
        <v>24</v>
      </c>
      <c r="I6" s="36">
        <f>Sozialindikatoren!O18</f>
        <v>30</v>
      </c>
      <c r="J6" s="36">
        <f>Sozialindikatoren!Q18</f>
        <v>30</v>
      </c>
      <c r="M6" s="38">
        <f>Sozialindikatoren!D18</f>
        <v>-26.2</v>
      </c>
      <c r="N6" s="37">
        <f>Sozialindikatoren!F18</f>
        <v>-28.9</v>
      </c>
      <c r="O6" s="37">
        <f>Sozialindikatoren!H18</f>
        <v>-10.4</v>
      </c>
      <c r="P6" s="37">
        <f>Sozialindikatoren!J18</f>
        <v>-54.7</v>
      </c>
      <c r="Q6" s="37">
        <f>Sozialindikatoren!L18</f>
        <v>-32.1</v>
      </c>
      <c r="R6" s="37">
        <f>Sozialindikatoren!N18</f>
        <v>-41.4</v>
      </c>
      <c r="S6" s="37">
        <f>Sozialindikatoren!P18</f>
        <v>-26.9</v>
      </c>
      <c r="T6" s="37">
        <f>Sozialindikatoren!R18</f>
        <v>-24.9</v>
      </c>
    </row>
    <row r="7" spans="1:21" ht="12.75">
      <c r="A7" s="24">
        <f>Sozialindikatoren!A19</f>
        <v>215</v>
      </c>
      <c r="B7" s="24" t="str">
        <f>Sozialindikatoren!B19</f>
        <v>OT Gartenstadt Süd</v>
      </c>
      <c r="C7" s="24">
        <f>Sozialindikatoren!C19</f>
        <v>31</v>
      </c>
      <c r="D7" s="24">
        <f>Sozialindikatoren!E19</f>
        <v>43</v>
      </c>
      <c r="E7" s="24">
        <f>Sozialindikatoren!G19</f>
        <v>39</v>
      </c>
      <c r="F7" s="24">
        <f>Sozialindikatoren!I19</f>
        <v>25</v>
      </c>
      <c r="G7" s="24">
        <f>Sozialindikatoren!K19</f>
        <v>29</v>
      </c>
      <c r="H7" s="24">
        <f>Sozialindikatoren!M19</f>
        <v>27</v>
      </c>
      <c r="I7" s="24">
        <f>Sozialindikatoren!O19</f>
        <v>38</v>
      </c>
      <c r="J7" s="24">
        <f>Sozialindikatoren!Q19</f>
        <v>37</v>
      </c>
      <c r="K7" s="24"/>
      <c r="M7" s="26">
        <f>Sozialindikatoren!D19</f>
        <v>-20.3</v>
      </c>
      <c r="N7" s="30">
        <f>Sozialindikatoren!F19</f>
        <v>-7.9</v>
      </c>
      <c r="O7" s="30">
        <f>Sozialindikatoren!H19</f>
        <v>-4.5</v>
      </c>
      <c r="P7" s="30">
        <f>Sozialindikatoren!J19</f>
        <v>-33</v>
      </c>
      <c r="Q7" s="30">
        <f>Sozialindikatoren!L19</f>
        <v>-25.3</v>
      </c>
      <c r="R7" s="30">
        <f>Sozialindikatoren!N19</f>
        <v>-30.2</v>
      </c>
      <c r="S7" s="30">
        <f>Sozialindikatoren!P19</f>
        <v>-5.08</v>
      </c>
      <c r="T7" s="30">
        <f>Sozialindikatoren!R19</f>
        <v>-3.2</v>
      </c>
      <c r="U7" s="27"/>
    </row>
    <row r="8" spans="1:21" ht="12.75">
      <c r="A8" s="36">
        <f>Sozialindikatoren!A20</f>
        <v>216</v>
      </c>
      <c r="B8" s="36" t="str">
        <f>Sozialindikatoren!B20</f>
        <v>OT Buntentor</v>
      </c>
      <c r="C8" s="36">
        <f>Sozialindikatoren!C20</f>
        <v>35</v>
      </c>
      <c r="D8" s="36">
        <f>Sozialindikatoren!E20</f>
        <v>31</v>
      </c>
      <c r="E8" s="36">
        <f>Sozialindikatoren!G20</f>
        <v>47</v>
      </c>
      <c r="F8" s="36">
        <f>Sozialindikatoren!I20</f>
        <v>32</v>
      </c>
      <c r="G8" s="36">
        <f>Sozialindikatoren!K20</f>
        <v>28</v>
      </c>
      <c r="H8" s="36">
        <f>Sozialindikatoren!M20</f>
        <v>33</v>
      </c>
      <c r="I8" s="36">
        <f>Sozialindikatoren!O20</f>
        <v>35</v>
      </c>
      <c r="J8" s="36">
        <f>Sozialindikatoren!Q20</f>
        <v>39</v>
      </c>
      <c r="M8" s="38">
        <f>Sozialindikatoren!D20</f>
        <v>-16.2</v>
      </c>
      <c r="N8" s="37">
        <f>Sozialindikatoren!F20</f>
        <v>-16.9</v>
      </c>
      <c r="O8" s="37">
        <f>Sozialindikatoren!H20</f>
        <v>3.9</v>
      </c>
      <c r="P8" s="37">
        <f>Sozialindikatoren!J20</f>
        <v>-15.6</v>
      </c>
      <c r="Q8" s="37">
        <f>Sozialindikatoren!L20</f>
        <v>-26.4</v>
      </c>
      <c r="R8" s="37">
        <f>Sozialindikatoren!N20</f>
        <v>-19.8</v>
      </c>
      <c r="S8" s="37">
        <f>Sozialindikatoren!P20</f>
        <v>-12.23</v>
      </c>
      <c r="T8" s="37">
        <f>Sozialindikatoren!R20</f>
        <v>0.8</v>
      </c>
      <c r="U8" s="1"/>
    </row>
    <row r="9" spans="1:21" ht="12.75">
      <c r="A9" s="24">
        <f>Sozialindikatoren!A21</f>
        <v>217</v>
      </c>
      <c r="B9" s="24" t="str">
        <f>Sozialindikatoren!B21</f>
        <v>OT Neuenland</v>
      </c>
      <c r="C9" s="24">
        <f>Sozialindikatoren!C21</f>
        <v>32</v>
      </c>
      <c r="D9" s="24">
        <f>Sozialindikatoren!E21</f>
        <v>35</v>
      </c>
      <c r="E9" s="24">
        <f>Sozialindikatoren!G21</f>
        <v>10</v>
      </c>
      <c r="F9" s="24">
        <f>Sozialindikatoren!I21</f>
        <v>29</v>
      </c>
      <c r="G9" s="24">
        <f>Sozialindikatoren!K21</f>
        <v>35</v>
      </c>
      <c r="H9" s="24">
        <f>Sozialindikatoren!M21</f>
        <v>22</v>
      </c>
      <c r="I9" s="24">
        <f>Sozialindikatoren!O21</f>
        <v>21</v>
      </c>
      <c r="J9" s="24">
        <f>Sozialindikatoren!Q21</f>
        <v>19</v>
      </c>
      <c r="K9" s="24"/>
      <c r="M9" s="26">
        <f>Sozialindikatoren!D21</f>
        <v>-19.3</v>
      </c>
      <c r="N9" s="30">
        <f>Sozialindikatoren!F21</f>
        <v>-15.2</v>
      </c>
      <c r="O9" s="30">
        <f>Sozialindikatoren!H21</f>
        <v>-60.9</v>
      </c>
      <c r="P9" s="30">
        <f>Sozialindikatoren!J21</f>
        <v>-22.8</v>
      </c>
      <c r="Q9" s="30">
        <f>Sozialindikatoren!L21</f>
        <v>-17.6</v>
      </c>
      <c r="R9" s="30">
        <f>Sozialindikatoren!N21</f>
        <v>-44.8</v>
      </c>
      <c r="S9" s="30">
        <f>Sozialindikatoren!P21</f>
        <v>-49.65</v>
      </c>
      <c r="T9" s="30">
        <f>Sozialindikatoren!R21</f>
        <v>-49.8</v>
      </c>
      <c r="U9" s="30"/>
    </row>
    <row r="10" spans="1:21" ht="12.75">
      <c r="A10" s="36">
        <f>Sozialindikatoren!A22</f>
        <v>218</v>
      </c>
      <c r="B10" s="36" t="str">
        <f>Sozialindikatoren!B22</f>
        <v>OT Huckelriede</v>
      </c>
      <c r="C10" s="36">
        <f>Sozialindikatoren!C22</f>
        <v>13</v>
      </c>
      <c r="D10" s="36">
        <f>Sozialindikatoren!E22</f>
        <v>12</v>
      </c>
      <c r="E10" s="36">
        <f>Sozialindikatoren!G22</f>
        <v>22</v>
      </c>
      <c r="F10" s="36">
        <f>Sozialindikatoren!I22</f>
        <v>13</v>
      </c>
      <c r="G10" s="36">
        <f>Sozialindikatoren!K22</f>
        <v>14</v>
      </c>
      <c r="H10" s="36">
        <f>Sozialindikatoren!M22</f>
        <v>13</v>
      </c>
      <c r="I10" s="36">
        <f>Sozialindikatoren!O22</f>
        <v>10</v>
      </c>
      <c r="J10" s="36">
        <f>Sozialindikatoren!Q22</f>
        <v>14</v>
      </c>
      <c r="M10" s="38">
        <f>Sozialindikatoren!D22</f>
        <v>-49.7</v>
      </c>
      <c r="N10" s="37">
        <f>Sozialindikatoren!F22</f>
        <v>-48</v>
      </c>
      <c r="O10" s="37">
        <f>Sozialindikatoren!H22</f>
        <v>-27.3</v>
      </c>
      <c r="P10" s="37">
        <f>Sozialindikatoren!J22</f>
        <v>-62</v>
      </c>
      <c r="Q10" s="37">
        <f>Sozialindikatoren!L22</f>
        <v>-65.8</v>
      </c>
      <c r="R10" s="37">
        <f>Sozialindikatoren!N22</f>
        <v>-64.1</v>
      </c>
      <c r="S10" s="37">
        <f>Sozialindikatoren!P22</f>
        <v>-67.99</v>
      </c>
      <c r="T10" s="37">
        <f>Sozialindikatoren!R22</f>
        <v>-67.9</v>
      </c>
      <c r="U10" s="1"/>
    </row>
    <row r="11" spans="1:9" ht="12.75">
      <c r="A11" s="36"/>
      <c r="B11" s="36"/>
      <c r="C11" s="36"/>
      <c r="D11" s="36"/>
      <c r="E11" s="36"/>
      <c r="F11" s="36"/>
      <c r="G11" s="36"/>
      <c r="H11" s="36"/>
      <c r="I11" s="36"/>
    </row>
    <row r="48" spans="1:23" ht="12.75">
      <c r="A48" s="56" t="s">
        <v>134</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7.xml><?xml version="1.0" encoding="utf-8"?>
<worksheet xmlns="http://schemas.openxmlformats.org/spreadsheetml/2006/main" xmlns:r="http://schemas.openxmlformats.org/officeDocument/2006/relationships">
  <sheetPr codeName="Tabelle6">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Sozialindikatoren!A25</f>
        <v>231</v>
      </c>
      <c r="B3" s="24" t="str">
        <f>Sozialindikatoren!B25</f>
        <v>OT Habenhausen</v>
      </c>
      <c r="C3" s="28">
        <f>Sozialindikatoren!C25</f>
        <v>70</v>
      </c>
      <c r="D3" s="24">
        <f>Sozialindikatoren!E25</f>
        <v>70</v>
      </c>
      <c r="E3" s="24">
        <f>Sozialindikatoren!G25</f>
        <v>65</v>
      </c>
      <c r="F3" s="24">
        <f>Sozialindikatoren!I25</f>
        <v>77</v>
      </c>
      <c r="G3" s="24">
        <f>Sozialindikatoren!K25</f>
        <v>77</v>
      </c>
      <c r="H3" s="24">
        <f>Sozialindikatoren!M25</f>
        <v>76</v>
      </c>
      <c r="I3" s="24">
        <f>Sozialindikatoren!O25</f>
        <v>78</v>
      </c>
      <c r="J3" s="24">
        <f>Sozialindikatoren!Q25</f>
        <v>78</v>
      </c>
      <c r="K3" s="24"/>
      <c r="M3" s="29">
        <f>Sozialindikatoren!D25</f>
        <v>68.6</v>
      </c>
      <c r="N3" s="30">
        <f>Sozialindikatoren!F25</f>
        <v>62.7</v>
      </c>
      <c r="O3" s="30">
        <f>Sozialindikatoren!H25</f>
        <v>46.6</v>
      </c>
      <c r="P3" s="30">
        <f>Sozialindikatoren!J25</f>
        <v>100.5</v>
      </c>
      <c r="Q3" s="30">
        <f>Sozialindikatoren!L25</f>
        <v>94.2</v>
      </c>
      <c r="R3" s="30">
        <f>Sozialindikatoren!N25</f>
        <v>104.6</v>
      </c>
      <c r="S3" s="30">
        <f>Sozialindikatoren!P25</f>
        <v>109.75</v>
      </c>
      <c r="T3" s="30">
        <f>Sozialindikatoren!R25</f>
        <v>115</v>
      </c>
      <c r="U3" s="24"/>
    </row>
    <row r="4" spans="1:20" ht="12.75">
      <c r="A4" s="36">
        <f>Sozialindikatoren!A26</f>
        <v>232</v>
      </c>
      <c r="B4" s="36" t="str">
        <f>Sozialindikatoren!B26</f>
        <v>OT Arsten</v>
      </c>
      <c r="C4" s="35">
        <f>Sozialindikatoren!C26</f>
        <v>55</v>
      </c>
      <c r="D4" s="36">
        <f>Sozialindikatoren!E26</f>
        <v>55</v>
      </c>
      <c r="E4" s="36">
        <f>Sozialindikatoren!G26</f>
        <v>46</v>
      </c>
      <c r="F4" s="36">
        <f>Sozialindikatoren!I26</f>
        <v>59</v>
      </c>
      <c r="G4" s="36">
        <f>Sozialindikatoren!K26</f>
        <v>58</v>
      </c>
      <c r="H4" s="36">
        <f>Sozialindikatoren!M26</f>
        <v>61</v>
      </c>
      <c r="I4" s="36">
        <f>Sozialindikatoren!O26</f>
        <v>63</v>
      </c>
      <c r="J4" s="36">
        <f>Sozialindikatoren!Q26</f>
        <v>55</v>
      </c>
      <c r="K4" s="36"/>
      <c r="M4" s="38">
        <f>Sozialindikatoren!D26</f>
        <v>20.4</v>
      </c>
      <c r="N4" s="37">
        <f>Sozialindikatoren!F26</f>
        <v>14.1</v>
      </c>
      <c r="O4" s="37">
        <f>Sozialindikatoren!H26</f>
        <v>3.8</v>
      </c>
      <c r="P4" s="37">
        <f>Sozialindikatoren!J26</f>
        <v>46.7</v>
      </c>
      <c r="Q4" s="37">
        <f>Sozialindikatoren!L26</f>
        <v>43.8</v>
      </c>
      <c r="R4" s="37">
        <f>Sozialindikatoren!N26</f>
        <v>51.2</v>
      </c>
      <c r="S4" s="37">
        <f>Sozialindikatoren!P26</f>
        <v>55.51</v>
      </c>
      <c r="T4" s="37">
        <f>Sozialindikatoren!R26</f>
        <v>43.2</v>
      </c>
    </row>
    <row r="5" spans="1:21" ht="12.75">
      <c r="A5" s="24">
        <f>Sozialindikatoren!A27</f>
        <v>233</v>
      </c>
      <c r="B5" s="24" t="str">
        <f>Sozialindikatoren!B27</f>
        <v>OT Kattenturm</v>
      </c>
      <c r="C5" s="25">
        <f>Sozialindikatoren!C27</f>
        <v>10</v>
      </c>
      <c r="D5" s="24">
        <f>Sozialindikatoren!E27</f>
        <v>8</v>
      </c>
      <c r="E5" s="24">
        <f>Sozialindikatoren!G27</f>
        <v>11</v>
      </c>
      <c r="F5" s="24">
        <f>Sozialindikatoren!I27</f>
        <v>17</v>
      </c>
      <c r="G5" s="24">
        <f>Sozialindikatoren!K27</f>
        <v>6</v>
      </c>
      <c r="H5" s="24">
        <f>Sozialindikatoren!M27</f>
        <v>8</v>
      </c>
      <c r="I5" s="24">
        <f>Sozialindikatoren!O27</f>
        <v>12</v>
      </c>
      <c r="J5" s="24">
        <f>Sozialindikatoren!Q27</f>
        <v>12</v>
      </c>
      <c r="K5" s="24"/>
      <c r="M5" s="26">
        <f>Sozialindikatoren!D27</f>
        <v>-58</v>
      </c>
      <c r="N5" s="30">
        <f>Sozialindikatoren!F27</f>
        <v>-60.7</v>
      </c>
      <c r="O5" s="30">
        <f>Sozialindikatoren!H27</f>
        <v>-57.6</v>
      </c>
      <c r="P5" s="30">
        <f>Sozialindikatoren!J27</f>
        <v>-54.6</v>
      </c>
      <c r="Q5" s="30">
        <f>Sozialindikatoren!L27</f>
        <v>-73.6</v>
      </c>
      <c r="R5" s="30">
        <f>Sozialindikatoren!N27</f>
        <v>-71.6</v>
      </c>
      <c r="S5" s="30">
        <f>Sozialindikatoren!P27</f>
        <v>-63.12</v>
      </c>
      <c r="T5" s="30">
        <f>Sozialindikatoren!R27</f>
        <v>-79.9</v>
      </c>
      <c r="U5" s="24"/>
    </row>
    <row r="6" spans="1:20" ht="12.75">
      <c r="A6" s="36">
        <f>Sozialindikatoren!A28</f>
        <v>234</v>
      </c>
      <c r="B6" s="36" t="str">
        <f>Sozialindikatoren!B28</f>
        <v>OT Kattenesch</v>
      </c>
      <c r="C6" s="35">
        <f>Sozialindikatoren!C28</f>
        <v>64</v>
      </c>
      <c r="D6" s="36">
        <f>Sozialindikatoren!E28</f>
        <v>63</v>
      </c>
      <c r="E6" s="36">
        <f>Sozialindikatoren!G28</f>
        <v>61</v>
      </c>
      <c r="F6" s="36">
        <f>Sozialindikatoren!I28</f>
        <v>61</v>
      </c>
      <c r="G6" s="36">
        <f>Sozialindikatoren!K28</f>
        <v>61</v>
      </c>
      <c r="H6" s="36">
        <f>Sozialindikatoren!M28</f>
        <v>60</v>
      </c>
      <c r="I6" s="36">
        <f>Sozialindikatoren!O28</f>
        <v>64</v>
      </c>
      <c r="J6" s="36">
        <f>Sozialindikatoren!Q28</f>
        <v>63</v>
      </c>
      <c r="K6" s="36"/>
      <c r="M6" s="38">
        <f>Sozialindikatoren!D28</f>
        <v>46.2</v>
      </c>
      <c r="N6" s="37">
        <f>Sozialindikatoren!F28</f>
        <v>38.5</v>
      </c>
      <c r="O6" s="37">
        <f>Sozialindikatoren!H28</f>
        <v>24.4</v>
      </c>
      <c r="P6" s="37">
        <f>Sozialindikatoren!J28</f>
        <v>49.7</v>
      </c>
      <c r="Q6" s="37">
        <f>Sozialindikatoren!L28</f>
        <v>53.4</v>
      </c>
      <c r="R6" s="37">
        <f>Sozialindikatoren!N28</f>
        <v>49.1</v>
      </c>
      <c r="S6" s="37">
        <f>Sozialindikatoren!P28</f>
        <v>57.33</v>
      </c>
      <c r="T6" s="37">
        <f>Sozialindikatoren!R28</f>
        <v>59.5</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135</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8.xml><?xml version="1.0" encoding="utf-8"?>
<worksheet xmlns="http://schemas.openxmlformats.org/spreadsheetml/2006/main" xmlns:r="http://schemas.openxmlformats.org/officeDocument/2006/relationships">
  <sheetPr codeName="Tabelle7">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Sozialindikatoren!A31</f>
        <v>241</v>
      </c>
      <c r="B3" s="24" t="str">
        <f>Sozialindikatoren!B31</f>
        <v>OT Mittelshuchting</v>
      </c>
      <c r="C3" s="28">
        <f>Sozialindikatoren!C31</f>
        <v>21</v>
      </c>
      <c r="D3" s="24">
        <f>Sozialindikatoren!E31</f>
        <v>26</v>
      </c>
      <c r="E3" s="24">
        <f>Sozialindikatoren!G31</f>
        <v>15</v>
      </c>
      <c r="F3" s="24">
        <f>Sozialindikatoren!I31</f>
        <v>26</v>
      </c>
      <c r="G3" s="24">
        <f>Sozialindikatoren!K31</f>
        <v>25</v>
      </c>
      <c r="H3" s="24">
        <f>Sozialindikatoren!M31</f>
        <v>25</v>
      </c>
      <c r="I3" s="24">
        <f>Sozialindikatoren!O31</f>
        <v>23</v>
      </c>
      <c r="J3" s="24">
        <f>Sozialindikatoren!Q31</f>
        <v>20</v>
      </c>
      <c r="K3" s="24"/>
      <c r="M3" s="29">
        <f>Sozialindikatoren!D31</f>
        <v>-29.2</v>
      </c>
      <c r="N3" s="30">
        <f>Sozialindikatoren!F31</f>
        <v>-25.7</v>
      </c>
      <c r="O3" s="30">
        <f>Sozialindikatoren!H31</f>
        <v>-48.2</v>
      </c>
      <c r="P3" s="30">
        <f>Sozialindikatoren!J31</f>
        <v>-31.6</v>
      </c>
      <c r="Q3" s="30">
        <f>Sozialindikatoren!L31</f>
        <v>-33.1</v>
      </c>
      <c r="R3" s="30">
        <f>Sozialindikatoren!N31</f>
        <v>-40.7</v>
      </c>
      <c r="S3" s="30">
        <f>Sozialindikatoren!P31</f>
        <v>-38.73</v>
      </c>
      <c r="T3" s="30">
        <f>Sozialindikatoren!R31</f>
        <v>-49.1</v>
      </c>
      <c r="U3" s="24"/>
    </row>
    <row r="4" spans="1:20" ht="12.75">
      <c r="A4" s="36">
        <f>Sozialindikatoren!A32</f>
        <v>242</v>
      </c>
      <c r="B4" s="36" t="str">
        <f>Sozialindikatoren!B32</f>
        <v>OT Sodenmatt</v>
      </c>
      <c r="C4" s="35">
        <f>Sozialindikatoren!C32</f>
        <v>8</v>
      </c>
      <c r="D4" s="36">
        <f>Sozialindikatoren!E32</f>
        <v>11</v>
      </c>
      <c r="E4" s="36">
        <f>Sozialindikatoren!G32</f>
        <v>6</v>
      </c>
      <c r="F4" s="36">
        <f>Sozialindikatoren!I32</f>
        <v>12</v>
      </c>
      <c r="G4" s="36">
        <f>Sozialindikatoren!K32</f>
        <v>15</v>
      </c>
      <c r="H4" s="36">
        <f>Sozialindikatoren!M32</f>
        <v>7</v>
      </c>
      <c r="I4" s="36">
        <f>Sozialindikatoren!O32</f>
        <v>7</v>
      </c>
      <c r="J4" s="36">
        <f>Sozialindikatoren!Q32</f>
        <v>11</v>
      </c>
      <c r="M4" s="38">
        <f>Sozialindikatoren!D32</f>
        <v>-59.7</v>
      </c>
      <c r="N4" s="37">
        <f>Sozialindikatoren!F32</f>
        <v>-52</v>
      </c>
      <c r="O4" s="37">
        <f>Sozialindikatoren!H32</f>
        <v>-68</v>
      </c>
      <c r="P4" s="37">
        <f>Sozialindikatoren!J32</f>
        <v>-62.2</v>
      </c>
      <c r="Q4" s="37">
        <f>Sozialindikatoren!L32</f>
        <v>-61.7</v>
      </c>
      <c r="R4" s="37">
        <f>Sozialindikatoren!N32</f>
        <v>-73.9</v>
      </c>
      <c r="S4" s="37">
        <f>Sozialindikatoren!P32</f>
        <v>-74.27</v>
      </c>
      <c r="T4" s="37">
        <f>Sozialindikatoren!R32</f>
        <v>-81.2</v>
      </c>
    </row>
    <row r="5" spans="1:21" ht="12.75">
      <c r="A5" s="24">
        <f>Sozialindikatoren!A33</f>
        <v>243</v>
      </c>
      <c r="B5" s="24" t="str">
        <f>Sozialindikatoren!B33</f>
        <v>OT Kichhuchting</v>
      </c>
      <c r="C5" s="25">
        <f>Sozialindikatoren!C33</f>
        <v>15</v>
      </c>
      <c r="D5" s="24">
        <f>Sozialindikatoren!E33</f>
        <v>19</v>
      </c>
      <c r="E5" s="24">
        <f>Sozialindikatoren!G33</f>
        <v>16</v>
      </c>
      <c r="F5" s="24">
        <f>Sozialindikatoren!I33</f>
        <v>28</v>
      </c>
      <c r="G5" s="24">
        <f>Sozialindikatoren!K33</f>
        <v>30</v>
      </c>
      <c r="H5" s="24">
        <f>Sozialindikatoren!M33</f>
        <v>20</v>
      </c>
      <c r="I5" s="24">
        <f>Sozialindikatoren!O33</f>
        <v>22</v>
      </c>
      <c r="J5" s="24">
        <f>Sozialindikatoren!Q33</f>
        <v>21</v>
      </c>
      <c r="K5" s="24"/>
      <c r="M5" s="26">
        <f>Sozialindikatoren!D33</f>
        <v>-38.3</v>
      </c>
      <c r="N5" s="30">
        <f>Sozialindikatoren!F33</f>
        <v>-34</v>
      </c>
      <c r="O5" s="30">
        <f>Sozialindikatoren!H33</f>
        <v>-43</v>
      </c>
      <c r="P5" s="30">
        <f>Sozialindikatoren!J33</f>
        <v>-23.7</v>
      </c>
      <c r="Q5" s="30">
        <f>Sozialindikatoren!L33</f>
        <v>-22.1</v>
      </c>
      <c r="R5" s="30">
        <f>Sozialindikatoren!N33</f>
        <v>-45.2</v>
      </c>
      <c r="S5" s="30">
        <f>Sozialindikatoren!P33</f>
        <v>-46.09</v>
      </c>
      <c r="T5" s="30">
        <f>Sozialindikatoren!R33</f>
        <v>-48.8</v>
      </c>
      <c r="U5" s="24"/>
    </row>
    <row r="6" spans="1:20" ht="12.75">
      <c r="A6" s="36">
        <f>Sozialindikatoren!A34</f>
        <v>244</v>
      </c>
      <c r="B6" s="36" t="str">
        <f>Sozialindikatoren!B34</f>
        <v>OT Grolland</v>
      </c>
      <c r="C6" s="35">
        <f>Sozialindikatoren!C34</f>
        <v>63</v>
      </c>
      <c r="D6" s="36">
        <f>Sozialindikatoren!E34</f>
        <v>62</v>
      </c>
      <c r="E6" s="36">
        <f>Sozialindikatoren!G34</f>
        <v>64</v>
      </c>
      <c r="F6" s="36">
        <f>Sozialindikatoren!I34</f>
        <v>73</v>
      </c>
      <c r="G6" s="36">
        <f>Sozialindikatoren!K34</f>
        <v>71</v>
      </c>
      <c r="H6" s="36">
        <f>Sozialindikatoren!M34</f>
        <v>77</v>
      </c>
      <c r="I6" s="36">
        <f>Sozialindikatoren!O34</f>
        <v>76</v>
      </c>
      <c r="J6" s="36">
        <f>Sozialindikatoren!Q34</f>
        <v>77</v>
      </c>
      <c r="M6" s="38">
        <f>Sozialindikatoren!D34</f>
        <v>39.7</v>
      </c>
      <c r="N6" s="37">
        <f>Sozialindikatoren!F34</f>
        <v>37.3</v>
      </c>
      <c r="O6" s="37">
        <f>Sozialindikatoren!H34</f>
        <v>43.4</v>
      </c>
      <c r="P6" s="37">
        <f>Sozialindikatoren!J34</f>
        <v>87.5</v>
      </c>
      <c r="Q6" s="37">
        <f>Sozialindikatoren!L34</f>
        <v>77.7</v>
      </c>
      <c r="R6" s="37">
        <f>Sozialindikatoren!N34</f>
        <v>111.5</v>
      </c>
      <c r="S6" s="37">
        <f>Sozialindikatoren!P34</f>
        <v>102.01</v>
      </c>
      <c r="T6" s="37">
        <f>Sozialindikatoren!R34</f>
        <v>111.1</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151</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9.xml><?xml version="1.0" encoding="utf-8"?>
<worksheet xmlns="http://schemas.openxmlformats.org/spreadsheetml/2006/main" xmlns:r="http://schemas.openxmlformats.org/officeDocument/2006/relationships">
  <sheetPr codeName="Tabelle8">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Sozialindikatoren!A37</f>
        <v>251</v>
      </c>
      <c r="B3" s="24" t="str">
        <f>Sozialindikatoren!B37</f>
        <v>OT Woltmershausen</v>
      </c>
      <c r="C3" s="28">
        <f>Sozialindikatoren!C37</f>
        <v>19</v>
      </c>
      <c r="D3" s="24">
        <f>Sozialindikatoren!E37</f>
        <v>21</v>
      </c>
      <c r="E3" s="24">
        <f>Sozialindikatoren!G37</f>
        <v>19</v>
      </c>
      <c r="F3" s="24">
        <f>Sozialindikatoren!I37</f>
        <v>24</v>
      </c>
      <c r="G3" s="24">
        <f>Sozialindikatoren!K37</f>
        <v>19</v>
      </c>
      <c r="H3" s="24">
        <f>Sozialindikatoren!M37</f>
        <v>18</v>
      </c>
      <c r="I3" s="24">
        <f>Sozialindikatoren!O37</f>
        <v>20</v>
      </c>
      <c r="J3" s="24">
        <f>Sozialindikatoren!Q37</f>
        <v>24</v>
      </c>
      <c r="K3" s="24"/>
      <c r="M3" s="29">
        <f>Sozialindikatoren!D37</f>
        <v>-34</v>
      </c>
      <c r="N3" s="27">
        <f>Sozialindikatoren!F37</f>
        <v>-30.1</v>
      </c>
      <c r="O3" s="27">
        <f>Sozialindikatoren!H37</f>
        <v>-30.4</v>
      </c>
      <c r="P3" s="27">
        <f>Sozialindikatoren!J37</f>
        <v>-34.6</v>
      </c>
      <c r="Q3" s="27">
        <f>Sozialindikatoren!L37</f>
        <v>-47.8</v>
      </c>
      <c r="R3" s="27">
        <f>Sozialindikatoren!N37</f>
        <v>-52.7</v>
      </c>
      <c r="S3" s="27">
        <f>Sozialindikatoren!P37</f>
        <v>-50.73</v>
      </c>
      <c r="T3" s="27">
        <f>Sozialindikatoren!R37</f>
        <v>-41.9</v>
      </c>
      <c r="U3" s="24"/>
    </row>
    <row r="4" spans="1:20" ht="12.75">
      <c r="A4">
        <f>Sozialindikatoren!A38</f>
        <v>252</v>
      </c>
      <c r="B4" t="str">
        <f>Sozialindikatoren!B38</f>
        <v>OT Rablinghausen</v>
      </c>
      <c r="C4" s="22">
        <f>Sozialindikatoren!C38</f>
        <v>36</v>
      </c>
      <c r="D4">
        <f>Sozialindikatoren!E38</f>
        <v>39</v>
      </c>
      <c r="E4">
        <f>Sozialindikatoren!G38</f>
        <v>36</v>
      </c>
      <c r="F4">
        <f>Sozialindikatoren!I38</f>
        <v>41</v>
      </c>
      <c r="G4">
        <f>Sozialindikatoren!K38</f>
        <v>31</v>
      </c>
      <c r="H4">
        <f>Sozialindikatoren!M38</f>
        <v>38</v>
      </c>
      <c r="I4">
        <f>Sozialindikatoren!O38</f>
        <v>41</v>
      </c>
      <c r="J4">
        <f>Sozialindikatoren!Q38</f>
        <v>50</v>
      </c>
      <c r="M4" s="23">
        <f>Sozialindikatoren!D38</f>
        <v>-13.6</v>
      </c>
      <c r="N4" s="1">
        <f>Sozialindikatoren!F38</f>
        <v>-8.9</v>
      </c>
      <c r="O4" s="1">
        <f>Sozialindikatoren!H38</f>
        <v>-7.3</v>
      </c>
      <c r="P4" s="1">
        <f>Sozialindikatoren!J38</f>
        <v>-5.8</v>
      </c>
      <c r="Q4" s="1">
        <f>Sozialindikatoren!L38</f>
        <v>-22</v>
      </c>
      <c r="R4" s="1">
        <f>Sozialindikatoren!N38</f>
        <v>-10.6</v>
      </c>
      <c r="S4" s="1">
        <f>Sozialindikatoren!P38</f>
        <v>3.32</v>
      </c>
      <c r="T4" s="1">
        <f>Sozialindikatoren!R38</f>
        <v>23.9</v>
      </c>
    </row>
    <row r="5" spans="1:21" ht="12.75">
      <c r="A5" s="24"/>
      <c r="B5" s="24"/>
      <c r="C5" s="25"/>
      <c r="D5" s="24"/>
      <c r="E5" s="24"/>
      <c r="F5" s="24"/>
      <c r="G5" s="24"/>
      <c r="H5" s="24"/>
      <c r="I5" s="24"/>
      <c r="J5" s="24"/>
      <c r="K5" s="24"/>
      <c r="M5" s="26"/>
      <c r="N5" s="27"/>
      <c r="O5" s="27"/>
      <c r="P5" s="27"/>
      <c r="Q5" s="27"/>
      <c r="R5" s="27"/>
      <c r="S5" s="27"/>
      <c r="T5" s="24"/>
      <c r="U5" s="24"/>
    </row>
    <row r="6" spans="3:18" ht="12.75">
      <c r="C6" s="22"/>
      <c r="M6" s="23"/>
      <c r="N6" s="1"/>
      <c r="O6" s="1"/>
      <c r="P6" s="1"/>
      <c r="Q6" s="1"/>
      <c r="R6" s="1"/>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150</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Sozialindikatoren 1991 - 2005</dc:title>
  <dc:subject>Grafische Auswertung stadtteilbezogen</dc:subject>
  <dc:creator>Rolf Wroblewski</dc:creator>
  <cp:keywords/>
  <dc:description>Solange die Startseite und das -makro unverändert bleiben, darf die Datei beliebig weitergegeben werden. Sollten sich Fehler eingeschlichen haben, bitte ich um Benachrichtigung.</dc:description>
  <cp:lastModifiedBy>Rolf Wroblewski</cp:lastModifiedBy>
  <cp:lastPrinted>2007-03-22T16:49:11Z</cp:lastPrinted>
  <dcterms:created xsi:type="dcterms:W3CDTF">2005-06-17T13:07:01Z</dcterms:created>
  <dcterms:modified xsi:type="dcterms:W3CDTF">2007-03-23T08:53:18Z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